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Summary" sheetId="1" r:id="rId1"/>
    <sheet name="Statement of accounts" sheetId="2" r:id="rId2"/>
    <sheet name="Variances" sheetId="3" r:id="rId3"/>
    <sheet name="Bank rec" sheetId="4" r:id="rId4"/>
    <sheet name="Items £100 and over" sheetId="5" r:id="rId5"/>
  </sheets>
  <definedNames/>
  <calcPr fullCalcOnLoad="1"/>
</workbook>
</file>

<file path=xl/sharedStrings.xml><?xml version="1.0" encoding="utf-8"?>
<sst xmlns="http://schemas.openxmlformats.org/spreadsheetml/2006/main" count="184" uniqueCount="148">
  <si>
    <t>Annual Precept</t>
  </si>
  <si>
    <t xml:space="preserve"> </t>
  </si>
  <si>
    <t>Admin Expences</t>
  </si>
  <si>
    <t>DALC Subscription</t>
  </si>
  <si>
    <t>Insurance</t>
  </si>
  <si>
    <t>Grass Cutting</t>
  </si>
  <si>
    <t>Newletter Printing</t>
  </si>
  <si>
    <t>Poppy Wreath</t>
  </si>
  <si>
    <t>Verge/Hedge Cutting</t>
  </si>
  <si>
    <t>.</t>
  </si>
  <si>
    <t>Sutcombe Parish Council</t>
  </si>
  <si>
    <t>Variance</t>
  </si>
  <si>
    <t>RECEIPTS</t>
  </si>
  <si>
    <t>VAT refund</t>
  </si>
  <si>
    <t>Locality Grant</t>
  </si>
  <si>
    <t>Wayleave Payment</t>
  </si>
  <si>
    <t>Uncashed Cheque</t>
  </si>
  <si>
    <t>Total Receipts</t>
  </si>
  <si>
    <t>PAYMENTS</t>
  </si>
  <si>
    <t>Staff costs</t>
  </si>
  <si>
    <t>Grants Made</t>
  </si>
  <si>
    <t>Audit Costs Internal</t>
  </si>
  <si>
    <t>DALC- Training</t>
  </si>
  <si>
    <t>Total Payments</t>
  </si>
  <si>
    <t>*</t>
  </si>
  <si>
    <t>Prepared By Lorraine Buttery RFO</t>
  </si>
  <si>
    <t>Cheques Not Cleared</t>
  </si>
  <si>
    <t>Cash Book</t>
  </si>
  <si>
    <t>Add: Receiptsfor year</t>
  </si>
  <si>
    <t>Less: Payments for the year</t>
  </si>
  <si>
    <t>No</t>
  </si>
  <si>
    <t>Cheque No</t>
  </si>
  <si>
    <t>Recipient</t>
  </si>
  <si>
    <t>Amount £</t>
  </si>
  <si>
    <t>L D Buttery</t>
  </si>
  <si>
    <t>Communitty \first Trading</t>
  </si>
  <si>
    <t>Annual Insurance</t>
  </si>
  <si>
    <t>Annual Grant</t>
  </si>
  <si>
    <t>VAT</t>
  </si>
  <si>
    <t>Net</t>
  </si>
  <si>
    <t>Net Balance as at 31st March 2019</t>
  </si>
  <si>
    <t>Annual Web/IT Support</t>
  </si>
  <si>
    <t>Clerks Quarterly Salary</t>
  </si>
  <si>
    <t>Sutcombe Memorial Hall</t>
  </si>
  <si>
    <t>Grass/Verge Cutting</t>
  </si>
  <si>
    <t>DCC Fencing</t>
  </si>
  <si>
    <t>Balance as Bank Statement 31/03/2021</t>
  </si>
  <si>
    <t>2020-2021</t>
  </si>
  <si>
    <t>St Andrews Church</t>
  </si>
  <si>
    <t>Annual IT Support</t>
  </si>
  <si>
    <t>Closing balance as at @31st March 2021</t>
  </si>
  <si>
    <t>DAAT grants</t>
  </si>
  <si>
    <t>\covid 19 grant</t>
  </si>
  <si>
    <t>PLB Loan</t>
  </si>
  <si>
    <t>Hire of Hall for meetings/ZOOM</t>
  </si>
  <si>
    <t>S137</t>
  </si>
  <si>
    <t>Jag Signs</t>
  </si>
  <si>
    <t>MAT Electrics (DAA Site)</t>
  </si>
  <si>
    <t>Brian Yeo</t>
  </si>
  <si>
    <r>
      <t xml:space="preserve">                                   </t>
    </r>
    <r>
      <rPr>
        <b/>
        <i/>
        <u val="single"/>
        <sz val="9"/>
        <rFont val="Arial"/>
        <family val="2"/>
      </rPr>
      <t>To 31st March 2021</t>
    </r>
  </si>
  <si>
    <r>
      <t xml:space="preserve">                                 </t>
    </r>
    <r>
      <rPr>
        <b/>
        <u val="single"/>
        <sz val="9"/>
        <rFont val="Arial"/>
        <family val="2"/>
      </rPr>
      <t>To 31st March 2022</t>
    </r>
  </si>
  <si>
    <t>Loan Repayments</t>
  </si>
  <si>
    <t>Bank Reconcilliation  Year end 31st March 2022</t>
  </si>
  <si>
    <t>Opening Balance as at 1st April 2021</t>
  </si>
  <si>
    <t>Date…June 2022……………………………..</t>
  </si>
  <si>
    <t>24th May</t>
  </si>
  <si>
    <t>BS196</t>
  </si>
  <si>
    <t>Public Loans</t>
  </si>
  <si>
    <t>Loan Repayment</t>
  </si>
  <si>
    <t>13th September</t>
  </si>
  <si>
    <t>8th November</t>
  </si>
  <si>
    <t>annual grant</t>
  </si>
  <si>
    <t>31st December</t>
  </si>
  <si>
    <t>Sutcombe Comm. Playfield</t>
  </si>
  <si>
    <t>Free Church Cemetery</t>
  </si>
  <si>
    <t>BS202</t>
  </si>
  <si>
    <t>8th January 2022</t>
  </si>
  <si>
    <t>R.Morey</t>
  </si>
  <si>
    <t>7th March</t>
  </si>
  <si>
    <t>Vision ICT</t>
  </si>
  <si>
    <t xml:space="preserve">                                Pre-Audit Summary of Receipts &amp; Payments Accounts to 31st March 2022</t>
  </si>
  <si>
    <r>
      <t xml:space="preserve">      </t>
    </r>
    <r>
      <rPr>
        <u val="single"/>
        <sz val="10"/>
        <rFont val="Arial"/>
        <family val="2"/>
      </rPr>
      <t xml:space="preserve">  Sutcombe Parish Council</t>
    </r>
  </si>
  <si>
    <t xml:space="preserve">  Statement of Accounts and Variance Notes to the Accounts</t>
  </si>
  <si>
    <t>Line No</t>
  </si>
  <si>
    <t xml:space="preserve">       To 31st March 2021</t>
  </si>
  <si>
    <t>Balance Brought Forward</t>
  </si>
  <si>
    <t>Total Other Receipts</t>
  </si>
  <si>
    <t>Staff Costs</t>
  </si>
  <si>
    <t>Loan Interest/Capital Repayments</t>
  </si>
  <si>
    <t>Total Other Payments</t>
  </si>
  <si>
    <t>Balance Carried Forward</t>
  </si>
  <si>
    <t>NatWest Account</t>
  </si>
  <si>
    <t>Total Cash &amp; Investments</t>
  </si>
  <si>
    <t xml:space="preserve">Total Fixed Assets </t>
  </si>
  <si>
    <t>Total Borrowing</t>
  </si>
  <si>
    <t xml:space="preserve">Variance Notes </t>
  </si>
  <si>
    <t>£</t>
  </si>
  <si>
    <t>Uncashed Cheques</t>
  </si>
  <si>
    <t>Admin Expences increased</t>
  </si>
  <si>
    <t>Hire of Parish Hall for meetings</t>
  </si>
  <si>
    <t>Training</t>
  </si>
  <si>
    <t>Stop Gap Fencing</t>
  </si>
  <si>
    <t>MAT Electrics</t>
  </si>
  <si>
    <t>Prepared by  L D Buttery</t>
  </si>
  <si>
    <t>Clerk / R.F.O. May 2021</t>
  </si>
  <si>
    <t>Bank Reconciliation &amp; Variances</t>
  </si>
  <si>
    <t>The balance of £4709 in the bank statements agrees with Box 8 on Annual Return.</t>
  </si>
  <si>
    <t>EXPLANATIONS of Variances Boxes 3, 4 &amp; 6</t>
  </si>
  <si>
    <t>BOX No. 3  Total Other receipts</t>
  </si>
  <si>
    <t>BOX No. 6 - All other payments</t>
  </si>
  <si>
    <t>Figure in 2021column</t>
  </si>
  <si>
    <t>Figure in 2021 column</t>
  </si>
  <si>
    <t xml:space="preserve">Variance </t>
  </si>
  <si>
    <t>Reason</t>
  </si>
  <si>
    <t>£ Amount</t>
  </si>
  <si>
    <t>Locailty Grant decrease</t>
  </si>
  <si>
    <t>DAAT Grants</t>
  </si>
  <si>
    <t>COVID 19 Grant</t>
  </si>
  <si>
    <t xml:space="preserve"> NoDC Fence payment</t>
  </si>
  <si>
    <t>PBL Loan</t>
  </si>
  <si>
    <t xml:space="preserve">BOX 4 Staff Costs </t>
  </si>
  <si>
    <t>Medisave (AED) Pads</t>
  </si>
  <si>
    <t>Annaul IT Support</t>
  </si>
  <si>
    <t>Annual Return for Year Ending 31st March 2022</t>
  </si>
  <si>
    <t xml:space="preserve">       To 31st March 2022</t>
  </si>
  <si>
    <r>
      <t>Other receipts were decreased  by £15,258on last year by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due to: </t>
    </r>
  </si>
  <si>
    <t>Admin expenses decreased</t>
  </si>
  <si>
    <t>Grass Cutting decreased</t>
  </si>
  <si>
    <t>Grants increased</t>
  </si>
  <si>
    <t>Hire Hall/Zoom increased</t>
  </si>
  <si>
    <t>S137 decreased</t>
  </si>
  <si>
    <t>Newsletter Printing decreased</t>
  </si>
  <si>
    <t>Verge Hedgecutting dercreased</t>
  </si>
  <si>
    <t>Dalc Training decreased</t>
  </si>
  <si>
    <t>IT Support decreased</t>
  </si>
  <si>
    <t>Jag Signs decreased</t>
  </si>
  <si>
    <t>VAT Refund</t>
  </si>
  <si>
    <t>Covid 19 Grant</t>
  </si>
  <si>
    <t>Uncashed cheque</t>
  </si>
  <si>
    <t>PB Loan</t>
  </si>
  <si>
    <t>Other Payments decreased by £7137 on last year by  due to:</t>
  </si>
  <si>
    <t>Staff Costs remained the same</t>
  </si>
  <si>
    <t>Year Ending 31st March 2022</t>
  </si>
  <si>
    <t>Figure in 2022column</t>
  </si>
  <si>
    <t>Figure in 2022 column</t>
  </si>
  <si>
    <t>increase/</t>
  </si>
  <si>
    <t>decrease</t>
  </si>
  <si>
    <t>VAT Refund decreased by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</si>
</sst>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\£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b/>
      <i/>
      <u val="single"/>
      <sz val="9"/>
      <name val="Arial"/>
      <family val="2"/>
    </font>
    <font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i/>
      <u val="single"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23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rgb="FF808080"/>
      <name val="Arial"/>
      <family val="2"/>
    </font>
    <font>
      <sz val="9"/>
      <color rgb="FF8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8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5" fillId="0" borderId="0" xfId="0" applyNumberFormat="1" applyFont="1" applyAlignment="1">
      <alignment/>
    </xf>
    <xf numFmtId="4" fontId="19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1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right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23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/>
    </xf>
    <xf numFmtId="1" fontId="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4" xfId="0" applyBorder="1" applyAlignment="1">
      <alignment/>
    </xf>
    <xf numFmtId="0" fontId="28" fillId="0" borderId="0" xfId="0" applyFont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9">
      <selection activeCell="N6" sqref="N6"/>
    </sheetView>
  </sheetViews>
  <sheetFormatPr defaultColWidth="9.140625" defaultRowHeight="12.75"/>
  <sheetData>
    <row r="1" spans="1:13" ht="15">
      <c r="A1" s="7"/>
      <c r="B1" s="9" t="s">
        <v>10</v>
      </c>
      <c r="C1" s="9"/>
      <c r="D1" s="9"/>
      <c r="E1" s="10"/>
      <c r="F1" s="38"/>
      <c r="G1" s="11"/>
      <c r="H1" s="11"/>
      <c r="I1" s="7"/>
      <c r="J1" s="7"/>
      <c r="K1" s="7"/>
      <c r="L1" s="7"/>
      <c r="M1" s="7"/>
    </row>
    <row r="2" spans="1:13" ht="15">
      <c r="A2" s="8" t="s">
        <v>80</v>
      </c>
      <c r="B2" s="9"/>
      <c r="C2" s="8"/>
      <c r="D2" s="8"/>
      <c r="E2" s="8"/>
      <c r="F2" s="8"/>
      <c r="G2" s="8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12" t="s">
        <v>59</v>
      </c>
      <c r="C4" s="12"/>
      <c r="D4" s="12"/>
      <c r="E4" s="2"/>
      <c r="F4" s="13" t="s">
        <v>60</v>
      </c>
      <c r="G4" s="13"/>
      <c r="H4" s="13"/>
      <c r="I4" s="2"/>
      <c r="J4" s="39"/>
      <c r="K4" s="2"/>
      <c r="L4" s="2"/>
      <c r="M4" s="2"/>
    </row>
    <row r="5" spans="1:13" ht="12.75">
      <c r="A5" s="3" t="s">
        <v>12</v>
      </c>
      <c r="B5" s="6"/>
      <c r="C5" s="6"/>
      <c r="D5" s="6"/>
      <c r="E5" s="2"/>
      <c r="F5" s="13"/>
      <c r="G5" s="13"/>
      <c r="H5" s="13"/>
      <c r="I5" s="2"/>
      <c r="J5" s="39" t="s">
        <v>11</v>
      </c>
      <c r="K5" s="2"/>
      <c r="L5" s="2"/>
      <c r="M5" s="2"/>
    </row>
    <row r="6" spans="1:13" ht="12.75">
      <c r="A6" s="2" t="s">
        <v>0</v>
      </c>
      <c r="B6" s="6"/>
      <c r="C6" s="6"/>
      <c r="D6" s="5">
        <v>6000</v>
      </c>
      <c r="E6" s="6"/>
      <c r="F6" s="13"/>
      <c r="G6" s="13"/>
      <c r="H6" s="5">
        <v>6000</v>
      </c>
      <c r="I6" s="2"/>
      <c r="J6" s="41">
        <f>D6-H6</f>
        <v>0</v>
      </c>
      <c r="K6" s="2"/>
      <c r="L6" s="2"/>
      <c r="M6" s="2"/>
    </row>
    <row r="7" spans="1:13" ht="12.75">
      <c r="A7" s="2" t="s">
        <v>13</v>
      </c>
      <c r="B7" s="6"/>
      <c r="C7" s="6"/>
      <c r="D7" s="13">
        <v>1333.93</v>
      </c>
      <c r="E7" s="6"/>
      <c r="F7" s="13"/>
      <c r="G7" s="13"/>
      <c r="H7" s="5">
        <v>0</v>
      </c>
      <c r="I7" s="2"/>
      <c r="J7" s="41">
        <f aca="true" t="shared" si="0" ref="J7:J14">D7-H7</f>
        <v>1333.93</v>
      </c>
      <c r="K7" s="2"/>
      <c r="L7" s="2"/>
      <c r="M7" s="2"/>
    </row>
    <row r="8" spans="1:13" ht="12.75">
      <c r="A8" s="2" t="s">
        <v>14</v>
      </c>
      <c r="B8" s="6"/>
      <c r="C8" s="6"/>
      <c r="D8" s="5">
        <v>1000</v>
      </c>
      <c r="E8" s="6"/>
      <c r="F8" s="13"/>
      <c r="G8" s="13"/>
      <c r="H8" s="5">
        <v>0</v>
      </c>
      <c r="I8" s="2"/>
      <c r="J8" s="41">
        <f t="shared" si="0"/>
        <v>1000</v>
      </c>
      <c r="K8" s="40"/>
      <c r="L8" s="2"/>
      <c r="M8" s="2"/>
    </row>
    <row r="9" spans="1:13" ht="12.75">
      <c r="A9" s="2" t="s">
        <v>51</v>
      </c>
      <c r="B9" s="6"/>
      <c r="C9" s="6"/>
      <c r="D9" s="13">
        <v>4769.17</v>
      </c>
      <c r="E9" s="6"/>
      <c r="F9" s="13"/>
      <c r="G9" s="13"/>
      <c r="H9" s="5">
        <v>0</v>
      </c>
      <c r="I9" s="2"/>
      <c r="J9" s="41">
        <f t="shared" si="0"/>
        <v>4769.17</v>
      </c>
      <c r="K9" s="2"/>
      <c r="L9" s="2"/>
      <c r="M9" s="2"/>
    </row>
    <row r="10" spans="1:13" ht="12.75">
      <c r="A10" s="2" t="s">
        <v>52</v>
      </c>
      <c r="B10" s="6"/>
      <c r="C10" s="6"/>
      <c r="D10" s="13">
        <v>147.8</v>
      </c>
      <c r="E10" s="6"/>
      <c r="F10" s="13"/>
      <c r="G10" s="13"/>
      <c r="H10" s="13">
        <v>0</v>
      </c>
      <c r="I10" s="2"/>
      <c r="J10" s="41">
        <f t="shared" si="0"/>
        <v>147.8</v>
      </c>
      <c r="K10" s="2"/>
      <c r="L10" s="2"/>
      <c r="M10" s="2"/>
    </row>
    <row r="11" spans="1:13" ht="12.75">
      <c r="A11" s="2" t="s">
        <v>15</v>
      </c>
      <c r="B11" s="6"/>
      <c r="C11" s="6"/>
      <c r="D11" s="13">
        <v>3.27</v>
      </c>
      <c r="E11" s="2"/>
      <c r="F11" s="13"/>
      <c r="G11" s="13"/>
      <c r="H11" s="13">
        <v>3.27</v>
      </c>
      <c r="I11" s="2"/>
      <c r="J11" s="41">
        <f t="shared" si="0"/>
        <v>0</v>
      </c>
      <c r="K11" s="2"/>
      <c r="L11" s="2"/>
      <c r="M11" s="2"/>
    </row>
    <row r="12" spans="1:13" ht="12.75">
      <c r="A12" s="2" t="s">
        <v>45</v>
      </c>
      <c r="B12" s="6"/>
      <c r="C12" s="6"/>
      <c r="D12" s="5">
        <v>0</v>
      </c>
      <c r="E12" s="2"/>
      <c r="F12" s="13"/>
      <c r="G12" s="13"/>
      <c r="H12" s="13">
        <v>0</v>
      </c>
      <c r="I12" s="2"/>
      <c r="J12" s="41">
        <f t="shared" si="0"/>
        <v>0</v>
      </c>
      <c r="K12" s="2"/>
      <c r="L12" s="2"/>
      <c r="M12" s="2"/>
    </row>
    <row r="13" spans="1:13" ht="12.75">
      <c r="A13" s="2" t="s">
        <v>16</v>
      </c>
      <c r="B13" s="6"/>
      <c r="C13" s="6"/>
      <c r="D13" s="13">
        <v>27.99</v>
      </c>
      <c r="E13" s="2"/>
      <c r="F13" s="13"/>
      <c r="G13" s="13"/>
      <c r="H13" s="13">
        <v>21</v>
      </c>
      <c r="I13" s="2"/>
      <c r="J13" s="41">
        <f t="shared" si="0"/>
        <v>6.989999999999998</v>
      </c>
      <c r="K13" s="2"/>
      <c r="L13" s="2"/>
      <c r="M13" s="2"/>
    </row>
    <row r="14" spans="1:13" ht="12.75">
      <c r="A14" s="2" t="s">
        <v>53</v>
      </c>
      <c r="B14" s="6"/>
      <c r="C14" s="6"/>
      <c r="D14" s="13">
        <v>8000</v>
      </c>
      <c r="E14" s="2"/>
      <c r="F14" s="13"/>
      <c r="G14" s="13"/>
      <c r="H14" s="5">
        <v>0</v>
      </c>
      <c r="I14" s="2"/>
      <c r="J14" s="41">
        <f t="shared" si="0"/>
        <v>8000</v>
      </c>
      <c r="K14" s="2"/>
      <c r="L14" s="2"/>
      <c r="M14" s="2"/>
    </row>
    <row r="15" spans="1:13" ht="13.5" thickBot="1">
      <c r="A15" s="2" t="s">
        <v>17</v>
      </c>
      <c r="B15" s="6"/>
      <c r="C15" s="6"/>
      <c r="D15" s="47">
        <f>SUM(D6:D14)</f>
        <v>21282.16</v>
      </c>
      <c r="E15" s="6"/>
      <c r="F15" s="13"/>
      <c r="G15" s="13"/>
      <c r="H15" s="48">
        <f>SUM(H6:H14)</f>
        <v>6024.27</v>
      </c>
      <c r="I15" s="2"/>
      <c r="J15" s="41"/>
      <c r="K15" s="2"/>
      <c r="L15" s="2"/>
      <c r="M15" s="2"/>
    </row>
    <row r="16" spans="1:13" ht="13.5" thickTop="1">
      <c r="A16" s="2"/>
      <c r="B16" s="6"/>
      <c r="C16" s="6"/>
      <c r="D16" s="6"/>
      <c r="E16" s="6"/>
      <c r="F16" s="13"/>
      <c r="G16" s="13"/>
      <c r="H16" s="13"/>
      <c r="I16" s="2"/>
      <c r="J16" s="40"/>
      <c r="K16" s="2"/>
      <c r="L16" s="2"/>
      <c r="M16" s="2"/>
    </row>
    <row r="17" spans="1:13" ht="12.75">
      <c r="A17" s="3" t="s">
        <v>18</v>
      </c>
      <c r="B17" s="6"/>
      <c r="C17" s="6"/>
      <c r="D17" s="6"/>
      <c r="E17" s="6"/>
      <c r="F17" s="13"/>
      <c r="G17" s="13"/>
      <c r="I17" s="2"/>
      <c r="J17" s="13" t="s">
        <v>11</v>
      </c>
      <c r="K17" s="40"/>
      <c r="L17" s="40"/>
      <c r="M17" s="2"/>
    </row>
    <row r="18" spans="1:13" ht="12.75">
      <c r="A18" s="2" t="s">
        <v>19</v>
      </c>
      <c r="D18">
        <v>1288.08</v>
      </c>
      <c r="E18" s="6"/>
      <c r="G18" s="13"/>
      <c r="H18">
        <v>1288.08</v>
      </c>
      <c r="I18" s="2"/>
      <c r="J18" s="40">
        <f>H18-D18</f>
        <v>0</v>
      </c>
      <c r="K18" s="40"/>
      <c r="L18" s="40"/>
      <c r="M18" s="2"/>
    </row>
    <row r="19" spans="1:13" ht="12.75">
      <c r="A19" s="2" t="s">
        <v>2</v>
      </c>
      <c r="D19">
        <v>356.43</v>
      </c>
      <c r="E19" s="2"/>
      <c r="G19" s="13"/>
      <c r="H19">
        <v>145.63</v>
      </c>
      <c r="I19" s="2"/>
      <c r="J19" s="40">
        <f aca="true" t="shared" si="1" ref="J19:J35">H19-D19</f>
        <v>-210.8</v>
      </c>
      <c r="K19" s="40"/>
      <c r="L19" s="40"/>
      <c r="M19" s="2"/>
    </row>
    <row r="20" spans="1:13" ht="12.75">
      <c r="A20" s="2" t="s">
        <v>3</v>
      </c>
      <c r="D20">
        <v>73.42</v>
      </c>
      <c r="E20" s="2"/>
      <c r="G20" s="13"/>
      <c r="H20">
        <v>73.88</v>
      </c>
      <c r="I20" s="2"/>
      <c r="J20" s="40">
        <f t="shared" si="1"/>
        <v>0.45999999999999375</v>
      </c>
      <c r="K20" s="40"/>
      <c r="L20" s="40"/>
      <c r="M20" s="2"/>
    </row>
    <row r="21" spans="1:13" ht="12.75">
      <c r="A21" s="2" t="s">
        <v>4</v>
      </c>
      <c r="D21">
        <v>321.73</v>
      </c>
      <c r="E21" s="2"/>
      <c r="G21" s="13"/>
      <c r="H21">
        <v>321.46</v>
      </c>
      <c r="I21" s="2"/>
      <c r="J21" s="40">
        <f t="shared" si="1"/>
        <v>-0.27000000000003865</v>
      </c>
      <c r="K21" s="40"/>
      <c r="L21" s="40"/>
      <c r="M21" s="2"/>
    </row>
    <row r="22" spans="1:13" ht="12.75">
      <c r="A22" s="2" t="s">
        <v>5</v>
      </c>
      <c r="D22">
        <v>355</v>
      </c>
      <c r="E22" s="2"/>
      <c r="G22" s="13"/>
      <c r="H22">
        <v>315</v>
      </c>
      <c r="I22" s="2"/>
      <c r="J22" s="40">
        <f t="shared" si="1"/>
        <v>-40</v>
      </c>
      <c r="K22" s="40"/>
      <c r="L22" s="40"/>
      <c r="M22" s="2"/>
    </row>
    <row r="23" spans="1:13" ht="12.75">
      <c r="A23" s="2" t="s">
        <v>20</v>
      </c>
      <c r="D23">
        <v>1000</v>
      </c>
      <c r="E23" s="2"/>
      <c r="G23" s="13"/>
      <c r="H23">
        <v>2000</v>
      </c>
      <c r="I23" s="2"/>
      <c r="J23" s="40">
        <f t="shared" si="1"/>
        <v>1000</v>
      </c>
      <c r="K23" s="40"/>
      <c r="L23" s="40"/>
      <c r="M23" s="2"/>
    </row>
    <row r="24" spans="1:13" ht="12.75">
      <c r="A24" s="2" t="s">
        <v>54</v>
      </c>
      <c r="D24">
        <v>28.76</v>
      </c>
      <c r="E24" s="2"/>
      <c r="G24" s="13"/>
      <c r="H24">
        <v>52.19</v>
      </c>
      <c r="I24" s="2"/>
      <c r="J24" s="40">
        <f t="shared" si="1"/>
        <v>23.429999999999996</v>
      </c>
      <c r="K24" s="40"/>
      <c r="L24" s="40"/>
      <c r="M24" s="2"/>
    </row>
    <row r="25" spans="1:13" ht="12.75">
      <c r="A25" s="2" t="s">
        <v>21</v>
      </c>
      <c r="D25">
        <v>50</v>
      </c>
      <c r="E25" s="2"/>
      <c r="G25" s="13"/>
      <c r="H25">
        <v>50</v>
      </c>
      <c r="I25" s="2"/>
      <c r="J25" s="40">
        <f t="shared" si="1"/>
        <v>0</v>
      </c>
      <c r="K25" s="40"/>
      <c r="L25" s="40"/>
      <c r="M25" s="2"/>
    </row>
    <row r="26" spans="1:13" ht="12.75">
      <c r="A26" s="2" t="s">
        <v>55</v>
      </c>
      <c r="D26">
        <v>147.8</v>
      </c>
      <c r="E26" s="2"/>
      <c r="G26" s="13"/>
      <c r="H26">
        <v>0</v>
      </c>
      <c r="I26" s="2"/>
      <c r="J26" s="40">
        <f t="shared" si="1"/>
        <v>-147.8</v>
      </c>
      <c r="K26" s="40"/>
      <c r="L26" s="40"/>
      <c r="M26" s="2"/>
    </row>
    <row r="27" spans="1:13" ht="12.75">
      <c r="A27" s="2" t="s">
        <v>6</v>
      </c>
      <c r="D27">
        <v>67.97</v>
      </c>
      <c r="E27" s="2"/>
      <c r="G27" s="13"/>
      <c r="H27">
        <v>0</v>
      </c>
      <c r="I27" s="2"/>
      <c r="J27" s="40">
        <f t="shared" si="1"/>
        <v>-67.97</v>
      </c>
      <c r="K27" s="40"/>
      <c r="L27" s="40"/>
      <c r="M27" s="2"/>
    </row>
    <row r="28" spans="1:13" ht="12.75">
      <c r="A28" s="2" t="s">
        <v>7</v>
      </c>
      <c r="D28">
        <v>21</v>
      </c>
      <c r="E28" s="2"/>
      <c r="G28" s="13"/>
      <c r="H28">
        <v>21</v>
      </c>
      <c r="I28" s="2"/>
      <c r="J28" s="40">
        <f t="shared" si="1"/>
        <v>0</v>
      </c>
      <c r="K28" s="40"/>
      <c r="L28" s="40"/>
      <c r="M28" s="2"/>
    </row>
    <row r="29" spans="1:13" ht="12.75">
      <c r="A29" s="2" t="s">
        <v>8</v>
      </c>
      <c r="D29">
        <v>367.2</v>
      </c>
      <c r="E29" s="2"/>
      <c r="G29" s="13"/>
      <c r="H29">
        <v>0</v>
      </c>
      <c r="I29" s="2"/>
      <c r="J29" s="40">
        <f t="shared" si="1"/>
        <v>-367.2</v>
      </c>
      <c r="K29" s="40"/>
      <c r="L29" s="40"/>
      <c r="M29" s="2"/>
    </row>
    <row r="30" spans="1:13" ht="12.75">
      <c r="A30" s="2" t="s">
        <v>22</v>
      </c>
      <c r="D30">
        <v>36</v>
      </c>
      <c r="E30" s="2"/>
      <c r="G30" s="13"/>
      <c r="H30">
        <v>67.2</v>
      </c>
      <c r="I30" s="2"/>
      <c r="J30" s="40">
        <f t="shared" si="1"/>
        <v>31.200000000000003</v>
      </c>
      <c r="K30" s="40"/>
      <c r="L30" s="40"/>
      <c r="M30" s="2"/>
    </row>
    <row r="31" spans="1:13" ht="12.75">
      <c r="A31" s="2" t="s">
        <v>61</v>
      </c>
      <c r="B31" s="2"/>
      <c r="D31">
        <v>0</v>
      </c>
      <c r="E31" s="2"/>
      <c r="G31" s="2"/>
      <c r="H31">
        <v>839.42</v>
      </c>
      <c r="I31" s="2"/>
      <c r="J31" s="40">
        <f t="shared" si="1"/>
        <v>839.42</v>
      </c>
      <c r="K31" s="2"/>
      <c r="L31" s="2"/>
      <c r="M31" s="2"/>
    </row>
    <row r="32" spans="1:13" ht="12.75">
      <c r="A32" s="2" t="s">
        <v>41</v>
      </c>
      <c r="B32" s="2"/>
      <c r="C32" s="2"/>
      <c r="D32">
        <v>204</v>
      </c>
      <c r="E32" s="2"/>
      <c r="G32" s="2"/>
      <c r="H32">
        <v>161.26</v>
      </c>
      <c r="I32" s="2"/>
      <c r="J32" s="40">
        <f t="shared" si="1"/>
        <v>-42.74000000000001</v>
      </c>
      <c r="K32" s="2"/>
      <c r="L32" s="2"/>
      <c r="M32" s="2"/>
    </row>
    <row r="33" spans="1:13" ht="12.75">
      <c r="A33" s="2" t="s">
        <v>56</v>
      </c>
      <c r="B33" s="2"/>
      <c r="C33" s="2"/>
      <c r="D33">
        <v>592.28</v>
      </c>
      <c r="E33" s="2"/>
      <c r="G33" s="2"/>
      <c r="H33">
        <v>36</v>
      </c>
      <c r="I33" s="2"/>
      <c r="J33" s="40">
        <f t="shared" si="1"/>
        <v>-556.28</v>
      </c>
      <c r="K33" s="2"/>
      <c r="L33" s="2"/>
      <c r="M33" s="2"/>
    </row>
    <row r="34" spans="1:13" ht="12.75">
      <c r="A34" s="2" t="s">
        <v>57</v>
      </c>
      <c r="B34" s="2"/>
      <c r="C34" s="2"/>
      <c r="D34" s="2">
        <v>6704.58</v>
      </c>
      <c r="E34" s="2"/>
      <c r="G34" s="2"/>
      <c r="H34">
        <v>0</v>
      </c>
      <c r="I34" s="2"/>
      <c r="J34" s="40">
        <f t="shared" si="1"/>
        <v>-6704.58</v>
      </c>
      <c r="K34" s="2"/>
      <c r="L34" s="2"/>
      <c r="M34" s="2"/>
    </row>
    <row r="35" spans="1:13" ht="12.75">
      <c r="A35" s="2" t="s">
        <v>58</v>
      </c>
      <c r="B35" s="2"/>
      <c r="C35" s="2"/>
      <c r="D35" s="2">
        <v>55</v>
      </c>
      <c r="E35" s="2"/>
      <c r="G35" s="2"/>
      <c r="H35">
        <v>0</v>
      </c>
      <c r="I35" s="2"/>
      <c r="J35" s="40">
        <f t="shared" si="1"/>
        <v>-55</v>
      </c>
      <c r="K35" s="2"/>
      <c r="L35" s="2"/>
      <c r="M35" s="2"/>
    </row>
    <row r="36" spans="1:13" ht="13.5" thickBot="1">
      <c r="A36" s="2" t="s">
        <v>23</v>
      </c>
      <c r="C36" s="6"/>
      <c r="D36" s="42">
        <f>SUM(D18:D35)</f>
        <v>11669.25</v>
      </c>
      <c r="E36" s="6"/>
      <c r="F36" s="6"/>
      <c r="G36" s="4"/>
      <c r="H36" s="42">
        <f>SUM(H18:H35)</f>
        <v>5371.12</v>
      </c>
      <c r="I36" s="2"/>
      <c r="J36" s="41"/>
      <c r="K36" s="2"/>
      <c r="L36" s="2"/>
      <c r="M36" s="2"/>
    </row>
    <row r="37" spans="1:13" ht="13.5" thickTop="1">
      <c r="A37" s="2"/>
      <c r="B37" s="2"/>
      <c r="C37" s="2"/>
      <c r="D37" s="2"/>
      <c r="E37" s="4"/>
      <c r="F37" s="4"/>
      <c r="G37" s="4"/>
      <c r="H37" s="13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13"/>
      <c r="I38" s="2"/>
      <c r="J38" s="2" t="s">
        <v>1</v>
      </c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7"/>
      <c r="B40" s="43"/>
      <c r="E40" s="2"/>
      <c r="H40" s="43"/>
      <c r="I40" s="7" t="s">
        <v>24</v>
      </c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44"/>
      <c r="B42" s="45"/>
      <c r="C42" s="45"/>
      <c r="D42" s="46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44"/>
      <c r="B43" s="45"/>
      <c r="C43" s="45"/>
      <c r="D43" s="7"/>
      <c r="E43" s="7"/>
      <c r="F43" s="2"/>
      <c r="G43" s="7"/>
      <c r="H43" s="7"/>
      <c r="I43" s="7"/>
      <c r="J43" s="7"/>
      <c r="K43" s="7"/>
      <c r="L43" s="7"/>
      <c r="M43" s="7"/>
    </row>
    <row r="44" spans="1:13" ht="12.75">
      <c r="A44" s="44"/>
      <c r="B44" s="45"/>
      <c r="C44" s="45"/>
      <c r="D44" s="7"/>
      <c r="E44" s="7"/>
      <c r="F44" s="2"/>
      <c r="G44" s="7"/>
      <c r="H44" s="7"/>
      <c r="I44" s="7"/>
      <c r="J44" s="7"/>
      <c r="K44" s="7"/>
      <c r="L44" s="7"/>
      <c r="M44" s="7"/>
    </row>
    <row r="45" spans="1:13" ht="12.75">
      <c r="A45" s="45"/>
      <c r="B45" s="45"/>
      <c r="C45" s="45"/>
      <c r="D45" s="7"/>
      <c r="E45" s="7"/>
      <c r="F45" s="4"/>
      <c r="G45" s="7"/>
      <c r="H45" s="7"/>
      <c r="I45" s="7"/>
      <c r="J45" s="7"/>
      <c r="K45" s="7" t="s">
        <v>9</v>
      </c>
      <c r="L45" s="7"/>
      <c r="M45" s="7"/>
    </row>
    <row r="46" spans="1:13" ht="12.75">
      <c r="A46" s="45"/>
      <c r="B46" s="45"/>
      <c r="C46" s="45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I16" sqref="I16"/>
    </sheetView>
  </sheetViews>
  <sheetFormatPr defaultColWidth="9.140625" defaultRowHeight="12.75"/>
  <cols>
    <col min="4" max="4" width="18.57421875" style="0" customWidth="1"/>
    <col min="5" max="5" width="9.421875" style="0" bestFit="1" customWidth="1"/>
    <col min="7" max="7" width="14.421875" style="0" customWidth="1"/>
  </cols>
  <sheetData>
    <row r="1" spans="3:8" ht="18">
      <c r="C1" s="50"/>
      <c r="D1" s="51"/>
      <c r="E1" s="52"/>
      <c r="F1" s="52"/>
      <c r="G1" s="50"/>
      <c r="H1" s="51"/>
    </row>
    <row r="2" spans="3:7" ht="18">
      <c r="C2" s="53"/>
      <c r="E2" s="15"/>
      <c r="F2" s="15"/>
      <c r="G2" s="14"/>
    </row>
    <row r="3" spans="3:7" ht="12.75">
      <c r="C3" t="s">
        <v>81</v>
      </c>
      <c r="E3" s="15"/>
      <c r="F3" s="15"/>
      <c r="G3" s="14"/>
    </row>
    <row r="4" spans="3:8" ht="12.75">
      <c r="C4" s="38" t="s">
        <v>123</v>
      </c>
      <c r="D4" s="38"/>
      <c r="E4" s="54"/>
      <c r="F4" s="54"/>
      <c r="G4" s="55"/>
      <c r="H4" s="56"/>
    </row>
    <row r="5" spans="2:8" ht="12.75">
      <c r="B5" s="38" t="s">
        <v>82</v>
      </c>
      <c r="E5" s="15"/>
      <c r="F5" s="15"/>
      <c r="G5" s="14"/>
      <c r="H5" s="56"/>
    </row>
    <row r="6" spans="1:8" ht="12.75">
      <c r="A6" s="2"/>
      <c r="B6" s="2"/>
      <c r="C6" s="3"/>
      <c r="D6" s="2"/>
      <c r="E6" s="57"/>
      <c r="F6" s="57"/>
      <c r="G6" s="58"/>
      <c r="H6" s="59" t="s">
        <v>145</v>
      </c>
    </row>
    <row r="7" spans="1:8" ht="12.75">
      <c r="A7" s="3" t="s">
        <v>83</v>
      </c>
      <c r="B7" s="2"/>
      <c r="C7" s="2"/>
      <c r="D7" s="60" t="s">
        <v>84</v>
      </c>
      <c r="E7" s="61"/>
      <c r="F7" s="57" t="s">
        <v>124</v>
      </c>
      <c r="G7" s="58"/>
      <c r="H7" s="59" t="s">
        <v>146</v>
      </c>
    </row>
    <row r="8" spans="1:8" ht="12.75">
      <c r="A8" s="2">
        <v>1</v>
      </c>
      <c r="B8" s="2"/>
      <c r="C8" s="2" t="s">
        <v>85</v>
      </c>
      <c r="D8" s="60"/>
      <c r="E8" s="2">
        <v>8753</v>
      </c>
      <c r="F8" s="62"/>
      <c r="G8" s="2">
        <v>18366</v>
      </c>
      <c r="H8" s="63"/>
    </row>
    <row r="9" spans="1:8" ht="12.75">
      <c r="A9" s="2">
        <v>2</v>
      </c>
      <c r="B9" s="2"/>
      <c r="C9" s="2" t="s">
        <v>0</v>
      </c>
      <c r="D9" s="60"/>
      <c r="E9" s="2">
        <v>6000</v>
      </c>
      <c r="F9" s="62"/>
      <c r="G9" s="2">
        <v>6000</v>
      </c>
      <c r="H9" s="63">
        <f>G9-E9</f>
        <v>0</v>
      </c>
    </row>
    <row r="10" spans="1:8" ht="12.75">
      <c r="A10" s="2">
        <v>3</v>
      </c>
      <c r="B10" s="2"/>
      <c r="C10" s="2" t="s">
        <v>86</v>
      </c>
      <c r="D10" s="60"/>
      <c r="E10" s="2">
        <v>15282</v>
      </c>
      <c r="F10" s="62"/>
      <c r="G10" s="64">
        <v>24</v>
      </c>
      <c r="H10" s="63">
        <f>G10-E10</f>
        <v>-15258</v>
      </c>
    </row>
    <row r="11" spans="1:8" ht="12.75">
      <c r="A11" s="2">
        <v>4</v>
      </c>
      <c r="B11" s="2"/>
      <c r="C11" s="2" t="s">
        <v>87</v>
      </c>
      <c r="D11" s="60"/>
      <c r="E11" s="2">
        <v>1288</v>
      </c>
      <c r="F11" s="62"/>
      <c r="G11" s="2">
        <v>1288</v>
      </c>
      <c r="H11" s="63">
        <f>G11-E11</f>
        <v>0</v>
      </c>
    </row>
    <row r="12" spans="1:8" ht="12.75">
      <c r="A12" s="2">
        <v>5</v>
      </c>
      <c r="B12" s="2"/>
      <c r="C12" s="2" t="s">
        <v>88</v>
      </c>
      <c r="D12" s="60"/>
      <c r="E12" s="2">
        <v>0</v>
      </c>
      <c r="F12" s="62"/>
      <c r="G12" s="2">
        <v>839</v>
      </c>
      <c r="H12" s="63">
        <f>G12-E12</f>
        <v>839</v>
      </c>
    </row>
    <row r="13" spans="1:8" ht="12.75">
      <c r="A13" s="2">
        <v>6</v>
      </c>
      <c r="B13" s="2"/>
      <c r="C13" s="2" t="s">
        <v>89</v>
      </c>
      <c r="D13" s="60"/>
      <c r="E13" s="2">
        <v>10381</v>
      </c>
      <c r="F13" s="62"/>
      <c r="G13" s="64">
        <v>3244</v>
      </c>
      <c r="H13" s="63">
        <f>G13-E13</f>
        <v>-7137</v>
      </c>
    </row>
    <row r="14" spans="1:8" ht="12.75">
      <c r="A14" s="2">
        <v>7</v>
      </c>
      <c r="B14" s="2"/>
      <c r="C14" s="2" t="s">
        <v>90</v>
      </c>
      <c r="D14" s="60"/>
      <c r="E14" s="65">
        <f>E8+E9+E10-E11-E13</f>
        <v>18366</v>
      </c>
      <c r="F14" s="66"/>
      <c r="G14" s="65">
        <f>G8+G9+G10-G11-G13-G12</f>
        <v>19019</v>
      </c>
      <c r="H14" s="66"/>
    </row>
    <row r="15" spans="1:8" ht="12.75">
      <c r="A15" s="2"/>
      <c r="B15" s="2"/>
      <c r="C15" s="2"/>
      <c r="D15" s="60"/>
      <c r="E15" s="60"/>
      <c r="F15" s="62"/>
      <c r="G15" s="58"/>
      <c r="H15" s="63"/>
    </row>
    <row r="16" spans="1:8" ht="12.75">
      <c r="A16" s="2"/>
      <c r="B16" s="2"/>
      <c r="C16" s="2" t="s">
        <v>91</v>
      </c>
      <c r="D16" s="60"/>
      <c r="E16" s="58">
        <v>18366</v>
      </c>
      <c r="F16" s="62"/>
      <c r="G16" s="64"/>
      <c r="H16" s="63"/>
    </row>
    <row r="17" spans="1:8" ht="12.75">
      <c r="A17" s="2"/>
      <c r="B17" s="2"/>
      <c r="C17" s="2"/>
      <c r="D17" s="60"/>
      <c r="E17" s="67"/>
      <c r="F17" s="62"/>
      <c r="G17" s="58"/>
      <c r="H17" s="63"/>
    </row>
    <row r="18" spans="1:8" ht="12.75">
      <c r="A18" s="2">
        <v>8</v>
      </c>
      <c r="B18" s="2"/>
      <c r="C18" s="2" t="s">
        <v>92</v>
      </c>
      <c r="D18" s="60"/>
      <c r="E18" s="68">
        <f>F17+E17</f>
        <v>0</v>
      </c>
      <c r="F18" s="66"/>
      <c r="G18" s="68"/>
      <c r="H18" s="66"/>
    </row>
    <row r="19" spans="1:8" ht="12.75">
      <c r="A19" s="2">
        <v>9</v>
      </c>
      <c r="B19" s="2"/>
      <c r="C19" s="2" t="s">
        <v>93</v>
      </c>
      <c r="D19" s="60"/>
      <c r="E19" s="60">
        <v>25433</v>
      </c>
      <c r="F19" s="62"/>
      <c r="G19" s="58">
        <v>25433</v>
      </c>
      <c r="H19" s="63"/>
    </row>
    <row r="20" spans="1:8" ht="12.75">
      <c r="A20" s="2">
        <v>10</v>
      </c>
      <c r="B20" s="2"/>
      <c r="C20" s="2" t="s">
        <v>94</v>
      </c>
      <c r="D20" s="60"/>
      <c r="E20" s="60">
        <v>8000</v>
      </c>
      <c r="F20" s="62"/>
      <c r="G20" s="58">
        <v>7235</v>
      </c>
      <c r="H20" s="63"/>
    </row>
    <row r="21" spans="1:8" ht="12.75">
      <c r="A21" s="2"/>
      <c r="B21" s="2"/>
      <c r="C21" s="2"/>
      <c r="D21" s="69"/>
      <c r="E21" s="60"/>
      <c r="F21" s="57"/>
      <c r="G21" s="58"/>
      <c r="H21" s="59"/>
    </row>
    <row r="22" spans="1:8" ht="12.75">
      <c r="A22" s="3"/>
      <c r="B22" s="2"/>
      <c r="C22" s="2"/>
      <c r="D22" s="2"/>
      <c r="E22" s="58"/>
      <c r="F22" s="58"/>
      <c r="G22" s="58"/>
      <c r="H22" s="59" t="s">
        <v>1</v>
      </c>
    </row>
    <row r="23" spans="1:8" ht="12.75">
      <c r="A23" s="3" t="s">
        <v>95</v>
      </c>
      <c r="B23" s="2"/>
      <c r="C23" s="2"/>
      <c r="D23" s="2"/>
      <c r="E23" s="58"/>
      <c r="F23" s="58"/>
      <c r="G23" s="58"/>
      <c r="H23" s="59"/>
    </row>
    <row r="24" spans="1:8" ht="12.75">
      <c r="A24" s="3" t="s">
        <v>83</v>
      </c>
      <c r="B24" s="2"/>
      <c r="C24" s="2"/>
      <c r="D24" s="2"/>
      <c r="E24" s="58"/>
      <c r="F24" s="58" t="s">
        <v>96</v>
      </c>
      <c r="G24" s="58"/>
      <c r="H24" s="59"/>
    </row>
    <row r="25" spans="1:8" ht="12.75">
      <c r="A25" s="70">
        <v>3</v>
      </c>
      <c r="B25" s="4" t="s">
        <v>125</v>
      </c>
      <c r="C25" s="2"/>
      <c r="D25" s="2"/>
      <c r="E25" s="58"/>
      <c r="F25" s="59"/>
      <c r="G25" s="71"/>
      <c r="H25" s="59"/>
    </row>
    <row r="26" spans="1:8" ht="12.75">
      <c r="A26" s="70"/>
      <c r="G26" s="71"/>
      <c r="H26" s="63"/>
    </row>
    <row r="27" spans="1:8" ht="12.75">
      <c r="A27" s="70"/>
      <c r="B27" t="s">
        <v>136</v>
      </c>
      <c r="F27">
        <v>-1334</v>
      </c>
      <c r="G27" s="58"/>
      <c r="H27" s="63"/>
    </row>
    <row r="28" spans="1:8" ht="12.75">
      <c r="A28" s="70"/>
      <c r="B28" t="s">
        <v>14</v>
      </c>
      <c r="F28">
        <v>-1000</v>
      </c>
      <c r="G28" s="58"/>
      <c r="H28" s="63"/>
    </row>
    <row r="29" spans="1:8" ht="12.75">
      <c r="A29" s="70"/>
      <c r="B29" t="s">
        <v>116</v>
      </c>
      <c r="F29">
        <v>-4769</v>
      </c>
      <c r="G29" s="58"/>
      <c r="H29" s="63"/>
    </row>
    <row r="30" spans="1:8" ht="12.75">
      <c r="A30" s="70"/>
      <c r="B30" t="s">
        <v>137</v>
      </c>
      <c r="F30">
        <v>-148</v>
      </c>
      <c r="G30" s="58"/>
      <c r="H30" s="63"/>
    </row>
    <row r="31" spans="1:8" ht="12.75">
      <c r="A31" s="70"/>
      <c r="B31" t="s">
        <v>138</v>
      </c>
      <c r="F31">
        <v>-7</v>
      </c>
      <c r="G31" s="58"/>
      <c r="H31" s="63"/>
    </row>
    <row r="32" spans="1:8" ht="12.75">
      <c r="A32" s="70"/>
      <c r="B32" t="s">
        <v>139</v>
      </c>
      <c r="F32">
        <v>-8000</v>
      </c>
      <c r="G32" s="58"/>
      <c r="H32" s="63"/>
    </row>
    <row r="33" spans="1:8" ht="12.75">
      <c r="A33" s="70"/>
      <c r="F33">
        <f>SUM(F27:F32)</f>
        <v>-15258</v>
      </c>
      <c r="G33" s="58"/>
      <c r="H33" s="63"/>
    </row>
    <row r="34" spans="1:8" ht="12.75">
      <c r="A34" s="70"/>
      <c r="B34" s="4"/>
      <c r="C34" s="2"/>
      <c r="D34" s="2"/>
      <c r="E34" s="58"/>
      <c r="F34" s="58"/>
      <c r="G34" s="58"/>
      <c r="H34" s="63"/>
    </row>
    <row r="35" spans="1:8" ht="12.75">
      <c r="A35" s="70">
        <v>4</v>
      </c>
      <c r="B35" s="4" t="s">
        <v>141</v>
      </c>
      <c r="C35" s="2"/>
      <c r="D35" s="2"/>
      <c r="E35" s="58"/>
      <c r="F35" s="58"/>
      <c r="G35" s="58"/>
      <c r="H35" s="63"/>
    </row>
    <row r="36" spans="1:8" ht="12.75">
      <c r="A36" s="70"/>
      <c r="B36" s="4"/>
      <c r="C36" s="2"/>
      <c r="D36" s="2"/>
      <c r="E36" s="58"/>
      <c r="F36" s="2"/>
      <c r="G36" s="58"/>
      <c r="H36" s="63"/>
    </row>
    <row r="37" spans="1:8" ht="12.75">
      <c r="A37" s="70">
        <v>6</v>
      </c>
      <c r="B37" s="2" t="s">
        <v>140</v>
      </c>
      <c r="C37" s="2"/>
      <c r="D37" s="2"/>
      <c r="E37" s="58"/>
      <c r="F37" s="58"/>
      <c r="G37" s="58"/>
      <c r="H37" s="63"/>
    </row>
    <row r="38" spans="1:8" ht="12.75">
      <c r="A38" s="70"/>
      <c r="B38" s="2"/>
      <c r="C38" s="2"/>
      <c r="D38" s="2"/>
      <c r="E38" s="58"/>
      <c r="F38" s="5"/>
      <c r="G38" s="58"/>
      <c r="H38" s="2"/>
    </row>
    <row r="39" spans="1:8" ht="12.75">
      <c r="A39" s="70"/>
      <c r="B39" s="4" t="s">
        <v>126</v>
      </c>
      <c r="C39" s="2"/>
      <c r="D39" s="2"/>
      <c r="E39" s="15"/>
      <c r="F39" s="58">
        <v>-211</v>
      </c>
      <c r="G39" s="58"/>
      <c r="H39" s="2"/>
    </row>
    <row r="40" spans="1:8" ht="12.75">
      <c r="A40" s="70"/>
      <c r="B40" s="4" t="s">
        <v>127</v>
      </c>
      <c r="C40" s="2"/>
      <c r="D40" s="2"/>
      <c r="E40" s="58"/>
      <c r="F40" s="58">
        <v>-40</v>
      </c>
      <c r="G40" s="58"/>
      <c r="H40" s="2"/>
    </row>
    <row r="41" spans="1:8" ht="12.75">
      <c r="A41" s="70"/>
      <c r="B41" s="4" t="s">
        <v>128</v>
      </c>
      <c r="C41" s="2"/>
      <c r="D41" s="2"/>
      <c r="E41" s="58"/>
      <c r="F41" s="58">
        <v>1000</v>
      </c>
      <c r="G41" s="58"/>
      <c r="H41" s="2"/>
    </row>
    <row r="42" spans="1:8" ht="12.75">
      <c r="A42" s="74"/>
      <c r="B42" s="4" t="s">
        <v>129</v>
      </c>
      <c r="C42" s="2"/>
      <c r="D42" s="2"/>
      <c r="E42" s="58"/>
      <c r="F42" s="58">
        <v>23</v>
      </c>
      <c r="G42" s="14"/>
      <c r="H42" s="2"/>
    </row>
    <row r="43" spans="1:8" ht="12.75">
      <c r="A43" s="74"/>
      <c r="B43" s="4" t="s">
        <v>130</v>
      </c>
      <c r="C43" s="2"/>
      <c r="D43" s="2"/>
      <c r="E43" s="58"/>
      <c r="F43" s="58">
        <v>-147</v>
      </c>
      <c r="G43" s="14"/>
      <c r="H43" s="2"/>
    </row>
    <row r="44" spans="1:8" ht="12.75">
      <c r="A44" s="74"/>
      <c r="B44" s="4" t="s">
        <v>131</v>
      </c>
      <c r="C44" s="2"/>
      <c r="D44" s="2"/>
      <c r="E44" s="58"/>
      <c r="F44" s="58">
        <v>-68</v>
      </c>
      <c r="G44" s="14"/>
      <c r="H44" s="2"/>
    </row>
    <row r="45" spans="1:8" ht="12.75">
      <c r="A45" s="74"/>
      <c r="B45" s="4" t="s">
        <v>132</v>
      </c>
      <c r="C45" s="2"/>
      <c r="D45" s="2"/>
      <c r="E45" s="58"/>
      <c r="F45" s="58">
        <v>-367</v>
      </c>
      <c r="G45" s="14"/>
      <c r="H45" s="2"/>
    </row>
    <row r="46" spans="1:8" ht="12.75">
      <c r="A46" s="74"/>
      <c r="B46" s="4" t="s">
        <v>133</v>
      </c>
      <c r="C46" s="2"/>
      <c r="D46" s="2"/>
      <c r="E46" s="58"/>
      <c r="F46" s="58">
        <v>31</v>
      </c>
      <c r="G46" s="14"/>
      <c r="H46" s="2"/>
    </row>
    <row r="47" spans="1:8" ht="12.75">
      <c r="A47" s="74"/>
      <c r="B47" s="4" t="s">
        <v>134</v>
      </c>
      <c r="C47" s="2"/>
      <c r="D47" s="2"/>
      <c r="E47" s="58"/>
      <c r="F47" s="58">
        <v>-43</v>
      </c>
      <c r="G47" s="14"/>
      <c r="H47" s="2"/>
    </row>
    <row r="48" spans="1:8" ht="12.75">
      <c r="A48" s="74"/>
      <c r="B48" s="4" t="s">
        <v>135</v>
      </c>
      <c r="C48" s="2"/>
      <c r="D48" s="2"/>
      <c r="E48" s="58"/>
      <c r="F48" s="58">
        <v>-556</v>
      </c>
      <c r="G48" s="14"/>
      <c r="H48" s="2"/>
    </row>
    <row r="49" spans="1:8" ht="12.75">
      <c r="A49" s="74"/>
      <c r="B49" s="4" t="s">
        <v>102</v>
      </c>
      <c r="C49" s="2"/>
      <c r="D49" s="2"/>
      <c r="E49" s="58"/>
      <c r="F49" s="58">
        <v>-6704</v>
      </c>
      <c r="G49" s="14"/>
      <c r="H49" s="2"/>
    </row>
    <row r="50" spans="1:8" ht="12.75">
      <c r="A50" s="74"/>
      <c r="B50" s="4" t="s">
        <v>58</v>
      </c>
      <c r="C50" s="2"/>
      <c r="D50" s="2"/>
      <c r="E50" s="58"/>
      <c r="F50" s="72">
        <v>-55</v>
      </c>
      <c r="G50" s="14"/>
      <c r="H50" s="2"/>
    </row>
    <row r="51" spans="1:8" ht="13.5" thickBot="1">
      <c r="A51" s="74"/>
      <c r="F51" s="73">
        <f>SUM(F39:F50)</f>
        <v>-7137</v>
      </c>
      <c r="G51" s="14"/>
      <c r="H51" s="2"/>
    </row>
    <row r="52" spans="1:8" ht="14.25" thickBot="1" thickTop="1">
      <c r="A52" s="74"/>
      <c r="B52" s="59"/>
      <c r="E52" s="15"/>
      <c r="F52" s="75"/>
      <c r="G52" s="14"/>
      <c r="H52" s="2"/>
    </row>
    <row r="53" spans="1:8" ht="12.75">
      <c r="A53" s="74"/>
      <c r="E53" s="15"/>
      <c r="F53" s="15"/>
      <c r="G53" s="14"/>
      <c r="H53" s="2"/>
    </row>
    <row r="54" spans="1:8" ht="12.75">
      <c r="A54" s="3"/>
      <c r="D54" s="60"/>
      <c r="E54" s="76"/>
      <c r="F54" s="59"/>
      <c r="G54" s="59"/>
      <c r="H54" s="59"/>
    </row>
    <row r="55" spans="5:7" ht="12.75">
      <c r="E55" s="15"/>
      <c r="F55" s="15"/>
      <c r="G55" s="14"/>
    </row>
    <row r="56" spans="2:7" ht="12.75">
      <c r="B56" s="6" t="s">
        <v>103</v>
      </c>
      <c r="E56" s="15"/>
      <c r="F56" s="15"/>
      <c r="G56" s="14"/>
    </row>
    <row r="57" spans="2:7" ht="12.75">
      <c r="B57" s="6" t="s">
        <v>104</v>
      </c>
      <c r="C57" s="2"/>
      <c r="E57" s="15"/>
      <c r="F57" s="15"/>
      <c r="G57" s="14"/>
    </row>
    <row r="58" spans="5:7" ht="12.75">
      <c r="E58" s="15"/>
      <c r="F58" s="15"/>
      <c r="G5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B21" sqref="B21"/>
    </sheetView>
  </sheetViews>
  <sheetFormatPr defaultColWidth="9.140625" defaultRowHeight="12.75"/>
  <cols>
    <col min="1" max="1" width="23.421875" style="0" customWidth="1"/>
    <col min="2" max="2" width="18.28125" style="0" customWidth="1"/>
    <col min="4" max="4" width="30.00390625" style="0" customWidth="1"/>
  </cols>
  <sheetData>
    <row r="1" ht="15">
      <c r="C1" s="77" t="s">
        <v>10</v>
      </c>
    </row>
    <row r="2" spans="2:3" ht="12.75">
      <c r="B2" s="38"/>
      <c r="C2" s="78" t="s">
        <v>142</v>
      </c>
    </row>
    <row r="3" ht="15">
      <c r="C3" s="77" t="s">
        <v>105</v>
      </c>
    </row>
    <row r="4" ht="12.75">
      <c r="C4" s="15"/>
    </row>
    <row r="5" spans="1:3" ht="12.75">
      <c r="A5" s="79"/>
      <c r="B5" s="18"/>
      <c r="C5" s="15"/>
    </row>
    <row r="6" spans="1:3" ht="12.75">
      <c r="A6" s="18" t="s">
        <v>106</v>
      </c>
      <c r="B6" s="18"/>
      <c r="C6" s="15"/>
    </row>
    <row r="7" ht="12.75">
      <c r="C7" s="15"/>
    </row>
    <row r="8" ht="12.75">
      <c r="A8" s="78" t="s">
        <v>107</v>
      </c>
    </row>
    <row r="10" spans="1:5" ht="12.75">
      <c r="A10" s="38" t="s">
        <v>108</v>
      </c>
      <c r="B10" s="74" t="s">
        <v>96</v>
      </c>
      <c r="D10" s="38" t="s">
        <v>109</v>
      </c>
      <c r="E10" s="74" t="s">
        <v>96</v>
      </c>
    </row>
    <row r="11" spans="1:5" ht="12.75">
      <c r="A11" t="s">
        <v>111</v>
      </c>
      <c r="B11">
        <v>15282</v>
      </c>
      <c r="D11" t="s">
        <v>111</v>
      </c>
      <c r="E11">
        <v>10381</v>
      </c>
    </row>
    <row r="12" spans="1:5" ht="12.75">
      <c r="A12" t="s">
        <v>143</v>
      </c>
      <c r="B12" s="80">
        <v>24</v>
      </c>
      <c r="D12" t="s">
        <v>144</v>
      </c>
      <c r="E12" s="80">
        <v>3244</v>
      </c>
    </row>
    <row r="13" spans="1:5" ht="12.75">
      <c r="A13" t="s">
        <v>112</v>
      </c>
      <c r="B13">
        <f>B12-B11</f>
        <v>-15258</v>
      </c>
      <c r="D13" t="s">
        <v>112</v>
      </c>
      <c r="E13" s="81">
        <f>E12-E11</f>
        <v>-7137</v>
      </c>
    </row>
    <row r="15" spans="1:5" ht="12.75">
      <c r="A15" s="38" t="s">
        <v>113</v>
      </c>
      <c r="B15" s="80" t="s">
        <v>114</v>
      </c>
      <c r="D15" s="38" t="s">
        <v>113</v>
      </c>
      <c r="E15" s="80" t="s">
        <v>114</v>
      </c>
    </row>
    <row r="16" spans="1:5" ht="12.75">
      <c r="A16" s="4"/>
      <c r="B16" s="58"/>
      <c r="C16" s="2"/>
      <c r="D16" s="2"/>
      <c r="E16" s="5"/>
    </row>
    <row r="17" spans="1:5" ht="12.75">
      <c r="A17" s="4" t="s">
        <v>147</v>
      </c>
      <c r="B17" s="58">
        <v>-1334</v>
      </c>
      <c r="C17" s="2"/>
      <c r="D17" s="2" t="s">
        <v>98</v>
      </c>
      <c r="E17" s="5">
        <v>222</v>
      </c>
    </row>
    <row r="18" spans="1:5" ht="12.75">
      <c r="A18" s="4" t="s">
        <v>115</v>
      </c>
      <c r="B18" s="58">
        <v>-1000</v>
      </c>
      <c r="C18" s="2"/>
      <c r="D18" s="2" t="s">
        <v>3</v>
      </c>
      <c r="E18" s="5">
        <v>0</v>
      </c>
    </row>
    <row r="19" spans="1:5" ht="12.75">
      <c r="A19" s="4" t="s">
        <v>116</v>
      </c>
      <c r="B19" s="58">
        <v>-4769</v>
      </c>
      <c r="C19" s="2"/>
      <c r="D19" s="2" t="s">
        <v>4</v>
      </c>
      <c r="E19" s="5">
        <v>-17</v>
      </c>
    </row>
    <row r="20" spans="1:5" ht="12.75">
      <c r="A20" s="4" t="s">
        <v>117</v>
      </c>
      <c r="B20" s="58">
        <v>-148</v>
      </c>
      <c r="C20" s="2"/>
      <c r="D20" s="2" t="s">
        <v>5</v>
      </c>
      <c r="E20" s="5">
        <v>-395</v>
      </c>
    </row>
    <row r="21" spans="1:5" ht="12.75">
      <c r="A21" s="4" t="s">
        <v>118</v>
      </c>
      <c r="B21" s="58"/>
      <c r="C21" s="2"/>
      <c r="D21" s="2" t="s">
        <v>99</v>
      </c>
      <c r="E21" s="5">
        <v>-11</v>
      </c>
    </row>
    <row r="22" spans="1:5" ht="12.75">
      <c r="A22" s="4" t="s">
        <v>97</v>
      </c>
      <c r="B22" s="58">
        <v>-7</v>
      </c>
      <c r="C22" s="2"/>
      <c r="D22" s="2" t="s">
        <v>6</v>
      </c>
      <c r="E22" s="5">
        <v>30</v>
      </c>
    </row>
    <row r="23" spans="1:5" ht="12.75">
      <c r="A23" s="4" t="s">
        <v>119</v>
      </c>
      <c r="B23" s="58">
        <v>-8000</v>
      </c>
      <c r="C23" s="2"/>
      <c r="D23" s="2" t="s">
        <v>100</v>
      </c>
      <c r="E23" s="5">
        <v>-12</v>
      </c>
    </row>
    <row r="24" spans="1:5" ht="12.75">
      <c r="A24" s="4"/>
      <c r="B24" s="72"/>
      <c r="C24" s="2"/>
      <c r="D24" s="2" t="s">
        <v>101</v>
      </c>
      <c r="E24" s="5">
        <v>-3600</v>
      </c>
    </row>
    <row r="25" spans="1:5" ht="12.75">
      <c r="A25" s="4"/>
      <c r="B25" s="58">
        <f>SUM(B16:B24)</f>
        <v>-15258</v>
      </c>
      <c r="C25" s="2"/>
      <c r="D25" s="2" t="s">
        <v>8</v>
      </c>
      <c r="E25" s="5">
        <v>-35</v>
      </c>
    </row>
    <row r="26" spans="1:5" ht="12.75">
      <c r="A26" s="38" t="s">
        <v>120</v>
      </c>
      <c r="D26" s="2" t="s">
        <v>121</v>
      </c>
      <c r="E26" s="5">
        <v>-323</v>
      </c>
    </row>
    <row r="27" spans="1:5" ht="12.75">
      <c r="A27" t="s">
        <v>110</v>
      </c>
      <c r="B27" s="14">
        <v>1288</v>
      </c>
      <c r="D27" s="2" t="s">
        <v>122</v>
      </c>
      <c r="E27" s="5">
        <v>54</v>
      </c>
    </row>
    <row r="28" spans="1:5" ht="12.75">
      <c r="A28" t="s">
        <v>143</v>
      </c>
      <c r="B28" s="14">
        <v>1288</v>
      </c>
      <c r="D28" s="2" t="s">
        <v>56</v>
      </c>
      <c r="E28" s="5">
        <v>592</v>
      </c>
    </row>
    <row r="29" spans="1:5" ht="12.75">
      <c r="A29" t="s">
        <v>11</v>
      </c>
      <c r="B29" s="82">
        <f>B28-B27</f>
        <v>0</v>
      </c>
      <c r="D29" s="2" t="s">
        <v>58</v>
      </c>
      <c r="E29" s="5">
        <v>55</v>
      </c>
    </row>
    <row r="30" spans="1:5" ht="12.75">
      <c r="A30" s="38"/>
      <c r="D30" s="2" t="s">
        <v>102</v>
      </c>
      <c r="E30" s="5">
        <v>6704</v>
      </c>
    </row>
    <row r="31" spans="4:5" ht="12.75">
      <c r="D31" s="2" t="s">
        <v>55</v>
      </c>
      <c r="E31" s="5">
        <v>148</v>
      </c>
    </row>
    <row r="33" spans="4:5" ht="13.5" thickBot="1">
      <c r="D33" s="2"/>
      <c r="E33" s="47">
        <f>SUM(E17:E31)</f>
        <v>3412</v>
      </c>
    </row>
    <row r="34" spans="4:5" ht="13.5" thickTop="1">
      <c r="D34" s="2"/>
      <c r="E34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E42" sqref="E42"/>
    </sheetView>
  </sheetViews>
  <sheetFormatPr defaultColWidth="9.140625" defaultRowHeight="12.75"/>
  <sheetData>
    <row r="1" spans="1:3" ht="12.75">
      <c r="A1" s="37" t="s">
        <v>10</v>
      </c>
      <c r="B1" s="37"/>
      <c r="C1" s="37"/>
    </row>
    <row r="3" ht="12.75">
      <c r="A3" s="1" t="s">
        <v>62</v>
      </c>
    </row>
    <row r="5" spans="1:5" ht="12.75">
      <c r="A5" t="s">
        <v>25</v>
      </c>
      <c r="E5" t="s">
        <v>64</v>
      </c>
    </row>
    <row r="7" spans="1:6" ht="15">
      <c r="A7" s="23" t="s">
        <v>46</v>
      </c>
      <c r="B7" s="22"/>
      <c r="C7" s="24"/>
      <c r="D7" s="25"/>
      <c r="E7" s="22"/>
      <c r="F7" s="22">
        <v>19034.38</v>
      </c>
    </row>
    <row r="8" spans="1:6" ht="15">
      <c r="A8" s="23"/>
      <c r="B8" s="22"/>
      <c r="C8" s="19"/>
      <c r="D8" s="22"/>
      <c r="E8" s="22"/>
      <c r="F8" s="22"/>
    </row>
    <row r="9" spans="1:6" ht="15">
      <c r="A9" s="26" t="s">
        <v>26</v>
      </c>
      <c r="B9" s="27"/>
      <c r="C9" s="19"/>
      <c r="D9" s="22"/>
      <c r="E9" s="28"/>
      <c r="F9" s="22"/>
    </row>
    <row r="10" spans="1:6" ht="15.75">
      <c r="A10" s="26"/>
      <c r="B10" s="27"/>
      <c r="C10" s="19">
        <v>690</v>
      </c>
      <c r="D10" s="36">
        <v>15</v>
      </c>
      <c r="E10" s="28"/>
      <c r="F10" s="22"/>
    </row>
    <row r="11" spans="1:6" ht="15.75">
      <c r="A11" s="23"/>
      <c r="B11" s="28"/>
      <c r="C11" s="20"/>
      <c r="D11" s="21"/>
      <c r="E11" s="28"/>
      <c r="F11" s="22"/>
    </row>
    <row r="12" spans="1:6" ht="15">
      <c r="A12" s="23"/>
      <c r="B12" s="28"/>
      <c r="C12" s="19"/>
      <c r="D12" s="14"/>
      <c r="E12" s="28"/>
      <c r="F12" s="22"/>
    </row>
    <row r="13" spans="1:6" ht="15">
      <c r="A13" s="23"/>
      <c r="B13" s="22"/>
      <c r="C13" s="19"/>
      <c r="D13" s="15"/>
      <c r="E13" s="22"/>
      <c r="F13" s="22"/>
    </row>
    <row r="14" spans="1:6" ht="15">
      <c r="A14" s="23"/>
      <c r="B14" s="22"/>
      <c r="C14" s="29"/>
      <c r="E14" s="30">
        <f>D10+D12+D11+D13</f>
        <v>15</v>
      </c>
      <c r="F14" s="22"/>
    </row>
    <row r="15" spans="1:6" ht="15">
      <c r="A15" s="23"/>
      <c r="B15" s="22"/>
      <c r="C15" s="29"/>
      <c r="D15" s="22"/>
      <c r="E15" s="31"/>
      <c r="F15" s="32"/>
    </row>
    <row r="16" spans="1:6" ht="13.5" thickBot="1">
      <c r="A16" s="1" t="s">
        <v>40</v>
      </c>
      <c r="E16" s="33"/>
      <c r="F16" s="34">
        <f>F7-E14</f>
        <v>19019.38</v>
      </c>
    </row>
    <row r="17" ht="13.5" thickTop="1"/>
    <row r="18" ht="12.75">
      <c r="F18" s="35"/>
    </row>
    <row r="22" ht="12.75">
      <c r="A22" t="s">
        <v>27</v>
      </c>
    </row>
    <row r="24" spans="1:6" ht="12.75">
      <c r="A24" t="s">
        <v>63</v>
      </c>
      <c r="F24" s="15">
        <v>18366.23</v>
      </c>
    </row>
    <row r="25" spans="1:6" ht="12.75">
      <c r="A25" t="s">
        <v>28</v>
      </c>
      <c r="F25" s="15">
        <v>6024.27</v>
      </c>
    </row>
    <row r="26" spans="1:6" ht="12.75">
      <c r="A26" t="s">
        <v>29</v>
      </c>
      <c r="F26" s="15">
        <v>5371.12</v>
      </c>
    </row>
    <row r="27" spans="1:6" ht="13.5" thickBot="1">
      <c r="A27" t="s">
        <v>50</v>
      </c>
      <c r="F27" s="16">
        <f>F24+F25-F26</f>
        <v>19019.38</v>
      </c>
    </row>
    <row r="28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E22" sqref="E22"/>
    </sheetView>
  </sheetViews>
  <sheetFormatPr defaultColWidth="9.140625" defaultRowHeight="12.75"/>
  <cols>
    <col min="2" max="2" width="15.28125" style="0" customWidth="1"/>
    <col min="3" max="3" width="12.8515625" style="0" customWidth="1"/>
    <col min="4" max="4" width="28.7109375" style="0" customWidth="1"/>
    <col min="5" max="5" width="10.28125" style="0" customWidth="1"/>
    <col min="6" max="6" width="9.00390625" style="0" customWidth="1"/>
    <col min="7" max="7" width="8.421875" style="0" customWidth="1"/>
  </cols>
  <sheetData>
    <row r="1" spans="1:7" ht="12.75">
      <c r="A1" t="s">
        <v>30</v>
      </c>
      <c r="B1" t="s">
        <v>47</v>
      </c>
      <c r="C1" t="s">
        <v>31</v>
      </c>
      <c r="D1" t="s">
        <v>32</v>
      </c>
      <c r="E1" s="18" t="s">
        <v>33</v>
      </c>
      <c r="F1" t="s">
        <v>38</v>
      </c>
      <c r="G1" t="s">
        <v>39</v>
      </c>
    </row>
    <row r="2" spans="2:8" ht="12.75">
      <c r="B2" t="s">
        <v>65</v>
      </c>
      <c r="C2">
        <v>664</v>
      </c>
      <c r="D2" t="s">
        <v>34</v>
      </c>
      <c r="E2" s="49">
        <v>322.02</v>
      </c>
      <c r="F2" s="14">
        <v>0</v>
      </c>
      <c r="G2" s="14">
        <f>E2-F2</f>
        <v>322.02</v>
      </c>
      <c r="H2" t="s">
        <v>42</v>
      </c>
    </row>
    <row r="3" spans="3:8" ht="12.75">
      <c r="C3">
        <v>668</v>
      </c>
      <c r="D3" t="s">
        <v>35</v>
      </c>
      <c r="E3" s="49">
        <v>321.46</v>
      </c>
      <c r="F3" s="14">
        <v>0</v>
      </c>
      <c r="G3" s="14">
        <f aca="true" t="shared" si="0" ref="G3:G14">E3-F3</f>
        <v>321.46</v>
      </c>
      <c r="H3" t="s">
        <v>36</v>
      </c>
    </row>
    <row r="4" spans="3:8" ht="12.75">
      <c r="C4" t="s">
        <v>66</v>
      </c>
      <c r="D4" t="s">
        <v>67</v>
      </c>
      <c r="E4" s="49">
        <v>418.52</v>
      </c>
      <c r="F4" s="14">
        <v>0</v>
      </c>
      <c r="G4" s="14">
        <f t="shared" si="0"/>
        <v>418.52</v>
      </c>
      <c r="H4" t="s">
        <v>68</v>
      </c>
    </row>
    <row r="5" spans="2:8" ht="12.75">
      <c r="B5" t="s">
        <v>69</v>
      </c>
      <c r="C5">
        <v>674</v>
      </c>
      <c r="D5" t="s">
        <v>34</v>
      </c>
      <c r="E5" s="49">
        <v>322.02</v>
      </c>
      <c r="F5" s="14">
        <v>0</v>
      </c>
      <c r="G5" s="14">
        <f t="shared" si="0"/>
        <v>322.02</v>
      </c>
      <c r="H5" t="s">
        <v>42</v>
      </c>
    </row>
    <row r="6" spans="2:8" ht="12.75">
      <c r="B6" t="s">
        <v>70</v>
      </c>
      <c r="C6">
        <v>678</v>
      </c>
      <c r="D6" t="s">
        <v>34</v>
      </c>
      <c r="E6" s="49">
        <v>322.02</v>
      </c>
      <c r="F6" s="14">
        <v>61.2</v>
      </c>
      <c r="G6" s="14">
        <f t="shared" si="0"/>
        <v>260.82</v>
      </c>
      <c r="H6" t="s">
        <v>44</v>
      </c>
    </row>
    <row r="7" spans="3:8" ht="12.75">
      <c r="C7">
        <v>680</v>
      </c>
      <c r="D7" t="s">
        <v>74</v>
      </c>
      <c r="E7" s="49">
        <v>500</v>
      </c>
      <c r="F7" s="14">
        <v>0</v>
      </c>
      <c r="G7" s="14">
        <f t="shared" si="0"/>
        <v>500</v>
      </c>
      <c r="H7" t="s">
        <v>71</v>
      </c>
    </row>
    <row r="8" spans="3:8" ht="12.75">
      <c r="C8">
        <v>682</v>
      </c>
      <c r="D8" t="s">
        <v>73</v>
      </c>
      <c r="E8" s="49">
        <v>500</v>
      </c>
      <c r="F8" s="14">
        <v>0</v>
      </c>
      <c r="G8" s="14">
        <f t="shared" si="0"/>
        <v>500</v>
      </c>
      <c r="H8" t="s">
        <v>71</v>
      </c>
    </row>
    <row r="9" spans="3:8" ht="12.75">
      <c r="C9">
        <v>683</v>
      </c>
      <c r="D9" t="s">
        <v>48</v>
      </c>
      <c r="E9" s="49">
        <v>500</v>
      </c>
      <c r="F9" s="14">
        <v>0</v>
      </c>
      <c r="G9" s="14">
        <f t="shared" si="0"/>
        <v>500</v>
      </c>
      <c r="H9" t="s">
        <v>71</v>
      </c>
    </row>
    <row r="10" spans="2:8" ht="12.75">
      <c r="B10" t="s">
        <v>72</v>
      </c>
      <c r="C10" t="s">
        <v>75</v>
      </c>
      <c r="D10" t="s">
        <v>67</v>
      </c>
      <c r="E10" s="49">
        <v>420.9</v>
      </c>
      <c r="F10" s="14">
        <v>0</v>
      </c>
      <c r="G10" s="14">
        <f t="shared" si="0"/>
        <v>420.9</v>
      </c>
      <c r="H10" t="s">
        <v>68</v>
      </c>
    </row>
    <row r="11" spans="2:8" ht="12.75">
      <c r="B11" t="s">
        <v>76</v>
      </c>
      <c r="C11">
        <v>685</v>
      </c>
      <c r="D11" t="s">
        <v>34</v>
      </c>
      <c r="E11" s="49">
        <v>322.02</v>
      </c>
      <c r="F11" s="14">
        <v>0</v>
      </c>
      <c r="G11" s="14">
        <f t="shared" si="0"/>
        <v>322.02</v>
      </c>
      <c r="H11" t="s">
        <v>42</v>
      </c>
    </row>
    <row r="12" spans="2:8" ht="12.75">
      <c r="B12" s="17"/>
      <c r="C12">
        <v>686</v>
      </c>
      <c r="D12" t="s">
        <v>43</v>
      </c>
      <c r="E12" s="49">
        <v>500</v>
      </c>
      <c r="F12" s="14">
        <v>0</v>
      </c>
      <c r="G12" s="14">
        <f t="shared" si="0"/>
        <v>500</v>
      </c>
      <c r="H12" t="s">
        <v>37</v>
      </c>
    </row>
    <row r="13" spans="2:8" ht="12.75">
      <c r="B13" s="17"/>
      <c r="C13">
        <v>687</v>
      </c>
      <c r="D13" t="s">
        <v>77</v>
      </c>
      <c r="E13" s="49">
        <v>180</v>
      </c>
      <c r="F13" s="14">
        <v>0</v>
      </c>
      <c r="G13" s="14">
        <f t="shared" si="0"/>
        <v>180</v>
      </c>
      <c r="H13" t="s">
        <v>5</v>
      </c>
    </row>
    <row r="14" spans="2:8" ht="12.75">
      <c r="B14" t="s">
        <v>78</v>
      </c>
      <c r="C14">
        <v>689</v>
      </c>
      <c r="D14" t="s">
        <v>79</v>
      </c>
      <c r="E14" s="49">
        <v>161.26</v>
      </c>
      <c r="F14" s="14">
        <v>26.88</v>
      </c>
      <c r="G14" s="14">
        <f t="shared" si="0"/>
        <v>134.38</v>
      </c>
      <c r="H14" t="s">
        <v>49</v>
      </c>
    </row>
    <row r="15" spans="5:7" ht="12.75">
      <c r="E15" s="18"/>
      <c r="F15" s="14"/>
      <c r="G15" s="14"/>
    </row>
    <row r="16" spans="5:7" ht="12.75">
      <c r="E16" s="18"/>
      <c r="F16" s="14"/>
      <c r="G16" s="14"/>
    </row>
    <row r="17" spans="5:7" ht="12.75">
      <c r="E17" s="18"/>
      <c r="F17" s="14"/>
      <c r="G1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Buttery</dc:creator>
  <cp:keywords/>
  <dc:description/>
  <cp:lastModifiedBy>User</cp:lastModifiedBy>
  <cp:lastPrinted>2022-06-28T11:25:58Z</cp:lastPrinted>
  <dcterms:created xsi:type="dcterms:W3CDTF">2018-06-03T12:53:47Z</dcterms:created>
  <dcterms:modified xsi:type="dcterms:W3CDTF">2022-06-28T11:28:58Z</dcterms:modified>
  <cp:category/>
  <cp:version/>
  <cp:contentType/>
  <cp:contentStatus/>
</cp:coreProperties>
</file>