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3" activeTab="0"/>
  </bookViews>
  <sheets>
    <sheet name="Statement of Accounts" sheetId="1" r:id="rId1"/>
    <sheet name="Variances" sheetId="2" r:id="rId2"/>
    <sheet name="Summary" sheetId="3" r:id="rId3"/>
    <sheet name="Bank rec" sheetId="4" r:id="rId4"/>
    <sheet name="Items £100 and over" sheetId="5" r:id="rId5"/>
    <sheet name="Assetts" sheetId="6" r:id="rId6"/>
  </sheets>
  <definedNames/>
  <calcPr fullCalcOnLoad="1"/>
</workbook>
</file>

<file path=xl/sharedStrings.xml><?xml version="1.0" encoding="utf-8"?>
<sst xmlns="http://schemas.openxmlformats.org/spreadsheetml/2006/main" count="197" uniqueCount="139">
  <si>
    <r>
      <t xml:space="preserve">      </t>
    </r>
    <r>
      <rPr>
        <u val="single"/>
        <sz val="10"/>
        <rFont val="Arial"/>
        <family val="2"/>
      </rPr>
      <t xml:space="preserve">  Sutcombe Parish Council</t>
    </r>
  </si>
  <si>
    <t xml:space="preserve">  Statement of Accounts and Variance Notes to the Accounts</t>
  </si>
  <si>
    <t>Line No</t>
  </si>
  <si>
    <t>Increase/decrease</t>
  </si>
  <si>
    <t>Balance Brought Forward</t>
  </si>
  <si>
    <t>Annual Precept</t>
  </si>
  <si>
    <t>Total Other Receipts</t>
  </si>
  <si>
    <t>Staff Costs</t>
  </si>
  <si>
    <t>Loan Interest/Capital Repayments</t>
  </si>
  <si>
    <t>Total Other Payments</t>
  </si>
  <si>
    <t>Balance Carried Forward</t>
  </si>
  <si>
    <t>NatWest Account</t>
  </si>
  <si>
    <t>Total Cash &amp; Investments</t>
  </si>
  <si>
    <t>Total Borrowing</t>
  </si>
  <si>
    <t xml:space="preserve"> </t>
  </si>
  <si>
    <t xml:space="preserve">Variance Notes </t>
  </si>
  <si>
    <t>£</t>
  </si>
  <si>
    <t>Admin Expences</t>
  </si>
  <si>
    <t>DALC Subscription</t>
  </si>
  <si>
    <t>Insurance</t>
  </si>
  <si>
    <t>Grass Cutting</t>
  </si>
  <si>
    <t>Hire of Parish Hall for meetings</t>
  </si>
  <si>
    <t>Newletter Printing</t>
  </si>
  <si>
    <t>Poppy Wreath</t>
  </si>
  <si>
    <t>Verge/Hedge Cutting</t>
  </si>
  <si>
    <t>.</t>
  </si>
  <si>
    <t>Prepared by  L D Buttery</t>
  </si>
  <si>
    <t>Sutcombe Parish Council</t>
  </si>
  <si>
    <t>Bank Reconciliation &amp; Variances</t>
  </si>
  <si>
    <t>EXPLANATIONS of Variances Boxes 3, 4 &amp; 6</t>
  </si>
  <si>
    <t>BOX No. 3  Total Other receipts</t>
  </si>
  <si>
    <t>BOX No. 6 - All other payments</t>
  </si>
  <si>
    <t xml:space="preserve">Variance </t>
  </si>
  <si>
    <t>Reason</t>
  </si>
  <si>
    <t>£ Amount</t>
  </si>
  <si>
    <t xml:space="preserve">BOX 4 Staff Costs </t>
  </si>
  <si>
    <t>Variance</t>
  </si>
  <si>
    <t>RECEIPTS</t>
  </si>
  <si>
    <t>VAT refund</t>
  </si>
  <si>
    <t>Locality Grant</t>
  </si>
  <si>
    <t>TAP Fund</t>
  </si>
  <si>
    <t>Newsletter</t>
  </si>
  <si>
    <t>Wayleave Payment</t>
  </si>
  <si>
    <t>Uncashed Cheque</t>
  </si>
  <si>
    <t>New Homes Grant for Playground</t>
  </si>
  <si>
    <t>Total Receipts</t>
  </si>
  <si>
    <t>PAYMENTS</t>
  </si>
  <si>
    <t>Staff costs</t>
  </si>
  <si>
    <t>Grants Made</t>
  </si>
  <si>
    <t>Audit Costs Internal</t>
  </si>
  <si>
    <t>DALC- Training</t>
  </si>
  <si>
    <t>Total Payments</t>
  </si>
  <si>
    <t>*</t>
  </si>
  <si>
    <t>The balance of £4709 in the bank statements agrees with Box 8 on Annual Return.</t>
  </si>
  <si>
    <t>AED Pads</t>
  </si>
  <si>
    <t>Figure in 2019 column</t>
  </si>
  <si>
    <t xml:space="preserve">       To 31st March 2019</t>
  </si>
  <si>
    <t>Prepared By Lorraine Buttery RFO</t>
  </si>
  <si>
    <t>Date………………………………..</t>
  </si>
  <si>
    <t>Cheques Not Cleared</t>
  </si>
  <si>
    <t>Cash Book</t>
  </si>
  <si>
    <t>Add: Receiptsfor year</t>
  </si>
  <si>
    <t>Less: Payments for the year</t>
  </si>
  <si>
    <t>No</t>
  </si>
  <si>
    <t>Cheque No</t>
  </si>
  <si>
    <t>Recipient</t>
  </si>
  <si>
    <t>Amount £</t>
  </si>
  <si>
    <t>L D Buttery</t>
  </si>
  <si>
    <t>Communitty \first Trading</t>
  </si>
  <si>
    <t>Annual Insurance</t>
  </si>
  <si>
    <t>Annual Grant</t>
  </si>
  <si>
    <t>VAT</t>
  </si>
  <si>
    <t>Net</t>
  </si>
  <si>
    <t>P.Angel</t>
  </si>
  <si>
    <t>Village Grass Cutting</t>
  </si>
  <si>
    <t>Memorial Bench</t>
  </si>
  <si>
    <t>Sutcombe Free Cemetary</t>
  </si>
  <si>
    <t>Vision ITC</t>
  </si>
  <si>
    <t>Net Balance as at 31st March 2019</t>
  </si>
  <si>
    <t>Audit Costs External</t>
  </si>
  <si>
    <t>Annual Web/IT Support</t>
  </si>
  <si>
    <t xml:space="preserve">Total Fixed Assets </t>
  </si>
  <si>
    <t>Year Ending 31st March 2020</t>
  </si>
  <si>
    <t>Figure in 2020 column</t>
  </si>
  <si>
    <t>Bank Reconcilliation  Year end 31st March 2020</t>
  </si>
  <si>
    <t>Opening Balance as at 1st April 2019</t>
  </si>
  <si>
    <t>Closing balance as at @31st March 2020</t>
  </si>
  <si>
    <t>8th. April</t>
  </si>
  <si>
    <t>Date 2019-2020</t>
  </si>
  <si>
    <t>Stop Gap Fencing</t>
  </si>
  <si>
    <t>Fencing</t>
  </si>
  <si>
    <t>20th  May</t>
  </si>
  <si>
    <t>Clerks Quarterly Salary</t>
  </si>
  <si>
    <t>16th. September</t>
  </si>
  <si>
    <t>22nd. September</t>
  </si>
  <si>
    <t>4th November</t>
  </si>
  <si>
    <t>Medisave</t>
  </si>
  <si>
    <t>Sutcombe Memorial Hall</t>
  </si>
  <si>
    <t>Sutcombe Badminton Club</t>
  </si>
  <si>
    <t>St. Andrews Church</t>
  </si>
  <si>
    <t>Sutcombe Com. Play. Field</t>
  </si>
  <si>
    <t>14th</t>
  </si>
  <si>
    <t>Peter Hutchings</t>
  </si>
  <si>
    <t>Grass/Verge Cutting</t>
  </si>
  <si>
    <t>5th. December</t>
  </si>
  <si>
    <t>13th January</t>
  </si>
  <si>
    <t>2nd. March</t>
  </si>
  <si>
    <t>Annual I T Support</t>
  </si>
  <si>
    <t xml:space="preserve">AED Battery </t>
  </si>
  <si>
    <t>DCC Fencing</t>
  </si>
  <si>
    <t xml:space="preserve"> MedisaveAED Pads/battery</t>
  </si>
  <si>
    <t xml:space="preserve">                                Pre-Audit Summary of Receipts &amp; Payments Accounts to 31st March 2020</t>
  </si>
  <si>
    <r>
      <t xml:space="preserve">                                   </t>
    </r>
    <r>
      <rPr>
        <b/>
        <i/>
        <u val="single"/>
        <sz val="9"/>
        <rFont val="Arial"/>
        <family val="2"/>
      </rPr>
      <t>To 31st March 2019</t>
    </r>
  </si>
  <si>
    <r>
      <t xml:space="preserve">                                 </t>
    </r>
    <r>
      <rPr>
        <b/>
        <u val="single"/>
        <sz val="9"/>
        <rFont val="Arial"/>
        <family val="2"/>
      </rPr>
      <t>To 31st March 2020</t>
    </r>
  </si>
  <si>
    <t>Balance as Bank Statement 31/03/2020</t>
  </si>
  <si>
    <t>VAT Refund increased by</t>
  </si>
  <si>
    <t>Locailty Grant increases</t>
  </si>
  <si>
    <t>NO TAP Fund</t>
  </si>
  <si>
    <t>No Newsletter Payments</t>
  </si>
  <si>
    <t>DCC Fence payment</t>
  </si>
  <si>
    <t>Uncashed Cheques</t>
  </si>
  <si>
    <r>
      <t>Other receipts were decreased  by £3519 on last year by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due to: </t>
    </r>
  </si>
  <si>
    <t xml:space="preserve">Staff Costs increased by £19.80 due to increase in Salary </t>
  </si>
  <si>
    <t>Admin Expences increased</t>
  </si>
  <si>
    <t>External Audit</t>
  </si>
  <si>
    <t>Medisave (AED)</t>
  </si>
  <si>
    <t>Other Payments wereincreased by £2,566 on last year by  due to:</t>
  </si>
  <si>
    <t>Clerk / R.F.O. May 2020</t>
  </si>
  <si>
    <t>Annual salary increase agreed to commence in April 2019</t>
  </si>
  <si>
    <t>Asst Register Sutcombe 2018-2019</t>
  </si>
  <si>
    <t>AED Memorial Hall</t>
  </si>
  <si>
    <t>AED Cabinet</t>
  </si>
  <si>
    <t>Projector Screen</t>
  </si>
  <si>
    <t>Playing Field Goal Posts</t>
  </si>
  <si>
    <t>Notice Board</t>
  </si>
  <si>
    <t>Play Equipment</t>
  </si>
  <si>
    <t>Total Assetts</t>
  </si>
  <si>
    <t>Annual Return for Year Ending 31st March 2020</t>
  </si>
  <si>
    <t xml:space="preserve">       To 31st March 2020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</si>
</sst>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\£#,##0;[Red]&quot;-£&quot;#,##0"/>
    <numFmt numFmtId="166" formatCode="\£#,##0.00"/>
  </numFmts>
  <fonts count="65">
    <font>
      <sz val="10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b/>
      <i/>
      <sz val="9"/>
      <name val="Arial"/>
      <family val="2"/>
    </font>
    <font>
      <b/>
      <i/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8"/>
      <name val="Arial"/>
      <family val="2"/>
    </font>
    <font>
      <b/>
      <i/>
      <u val="single"/>
      <sz val="9"/>
      <name val="Arial"/>
      <family val="2"/>
    </font>
    <font>
      <u val="single"/>
      <sz val="9"/>
      <color indexed="23"/>
      <name val="Arial"/>
      <family val="2"/>
    </font>
    <font>
      <sz val="9"/>
      <color indexed="23"/>
      <name val="Arial"/>
      <family val="2"/>
    </font>
    <font>
      <sz val="12"/>
      <color indexed="8"/>
      <name val="Calibri"/>
      <family val="2"/>
    </font>
    <font>
      <sz val="12"/>
      <color indexed="4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8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10" fillId="0" borderId="1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2" fontId="12" fillId="0" borderId="0" xfId="0" applyNumberFormat="1" applyFont="1" applyBorder="1" applyAlignment="1">
      <alignment/>
    </xf>
    <xf numFmtId="166" fontId="8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2" fontId="14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4" fontId="25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4" fontId="13" fillId="0" borderId="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2" fontId="0" fillId="0" borderId="0" xfId="0" applyNumberFormat="1" applyAlignment="1">
      <alignment/>
    </xf>
    <xf numFmtId="4" fontId="25" fillId="0" borderId="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4" fontId="6" fillId="0" borderId="0" xfId="0" applyNumberFormat="1" applyFont="1" applyAlignment="1">
      <alignment horizontal="left"/>
    </xf>
    <xf numFmtId="166" fontId="16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4" fontId="18" fillId="0" borderId="0" xfId="0" applyNumberFormat="1" applyFont="1" applyAlignment="1">
      <alignment/>
    </xf>
    <xf numFmtId="4" fontId="18" fillId="0" borderId="0" xfId="0" applyNumberFormat="1" applyFont="1" applyBorder="1" applyAlignment="1">
      <alignment/>
    </xf>
    <xf numFmtId="0" fontId="18" fillId="33" borderId="0" xfId="0" applyFont="1" applyFill="1" applyBorder="1" applyAlignment="1">
      <alignment horizontal="right"/>
    </xf>
    <xf numFmtId="166" fontId="18" fillId="33" borderId="0" xfId="0" applyNumberFormat="1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8" fillId="0" borderId="0" xfId="0" applyFont="1" applyBorder="1" applyAlignment="1">
      <alignment horizontal="right"/>
    </xf>
    <xf numFmtId="4" fontId="18" fillId="33" borderId="0" xfId="0" applyNumberFormat="1" applyFont="1" applyFill="1" applyBorder="1" applyAlignment="1">
      <alignment/>
    </xf>
    <xf numFmtId="2" fontId="13" fillId="0" borderId="12" xfId="0" applyNumberFormat="1" applyFont="1" applyBorder="1" applyAlignment="1">
      <alignment/>
    </xf>
    <xf numFmtId="2" fontId="10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0" fillId="0" borderId="0" xfId="0" applyNumberFormat="1" applyAlignment="1">
      <alignment vertical="center"/>
    </xf>
    <xf numFmtId="2" fontId="8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2" fontId="6" fillId="0" borderId="0" xfId="0" applyNumberFormat="1" applyFont="1" applyAlignment="1">
      <alignment vertical="center"/>
    </xf>
    <xf numFmtId="2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2" fontId="28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" fontId="16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4" fontId="29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29" fillId="0" borderId="13" xfId="0" applyNumberFormat="1" applyFont="1" applyBorder="1" applyAlignment="1">
      <alignment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0" fontId="31" fillId="0" borderId="0" xfId="0" applyFont="1" applyAlignment="1">
      <alignment horizontal="right"/>
    </xf>
    <xf numFmtId="4" fontId="31" fillId="0" borderId="11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2" fontId="26" fillId="0" borderId="0" xfId="0" applyNumberFormat="1" applyFont="1" applyAlignment="1">
      <alignment/>
    </xf>
    <xf numFmtId="2" fontId="0" fillId="0" borderId="13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A1">
      <selection activeCell="I3" sqref="I3"/>
    </sheetView>
  </sheetViews>
  <sheetFormatPr defaultColWidth="9.140625" defaultRowHeight="13.5" customHeight="1"/>
  <cols>
    <col min="1" max="1" width="6.7109375" style="1" customWidth="1"/>
    <col min="2" max="3" width="5.7109375" style="1" customWidth="1"/>
    <col min="4" max="4" width="27.140625" style="1" customWidth="1"/>
    <col min="5" max="5" width="8.7109375" style="1" customWidth="1"/>
    <col min="6" max="6" width="10.28125" style="2" customWidth="1"/>
    <col min="7" max="7" width="9.7109375" style="2" customWidth="1"/>
    <col min="8" max="8" width="9.7109375" style="3" customWidth="1"/>
    <col min="9" max="9" width="8.8515625" style="1" customWidth="1"/>
    <col min="10" max="10" width="9.140625" style="3" customWidth="1"/>
    <col min="11" max="11" width="9.140625" style="4" customWidth="1"/>
    <col min="12" max="16384" width="9.140625" style="1" customWidth="1"/>
  </cols>
  <sheetData>
    <row r="1" spans="4:11" ht="26.25" customHeight="1">
      <c r="D1" s="5"/>
      <c r="E1" s="6"/>
      <c r="F1" s="7"/>
      <c r="G1" s="7"/>
      <c r="H1" s="5"/>
      <c r="I1" s="6"/>
      <c r="J1" s="8"/>
      <c r="K1" s="9"/>
    </row>
    <row r="2" ht="13.5" customHeight="1">
      <c r="D2" s="10"/>
    </row>
    <row r="3" ht="13.5" customHeight="1">
      <c r="D3" s="1" t="s">
        <v>0</v>
      </c>
    </row>
    <row r="4" spans="4:9" ht="13.5" customHeight="1">
      <c r="D4" s="11" t="s">
        <v>137</v>
      </c>
      <c r="E4" s="11"/>
      <c r="F4" s="12"/>
      <c r="G4" s="12"/>
      <c r="H4" s="13"/>
      <c r="I4" s="14"/>
    </row>
    <row r="5" spans="3:11" ht="13.5" customHeight="1">
      <c r="C5" s="11" t="s">
        <v>1</v>
      </c>
      <c r="I5" s="14"/>
      <c r="K5" s="15"/>
    </row>
    <row r="6" spans="4:14" s="16" customFormat="1" ht="13.5" customHeight="1">
      <c r="D6" s="17"/>
      <c r="F6" s="18"/>
      <c r="G6" s="18"/>
      <c r="H6" s="19"/>
      <c r="I6" s="20"/>
      <c r="J6" s="21"/>
      <c r="K6" s="22"/>
      <c r="L6" s="22"/>
      <c r="M6" s="22"/>
      <c r="N6" s="22"/>
    </row>
    <row r="7" spans="2:14" s="16" customFormat="1" ht="13.5" customHeight="1">
      <c r="B7" s="17" t="s">
        <v>2</v>
      </c>
      <c r="E7" s="23" t="s">
        <v>56</v>
      </c>
      <c r="F7" s="24"/>
      <c r="G7" s="18" t="s">
        <v>138</v>
      </c>
      <c r="H7" s="19"/>
      <c r="I7" s="20" t="s">
        <v>3</v>
      </c>
      <c r="J7" s="21"/>
      <c r="K7" s="25"/>
      <c r="M7" s="22"/>
      <c r="N7" s="22"/>
    </row>
    <row r="8" spans="2:14" s="16" customFormat="1" ht="13.5" customHeight="1">
      <c r="B8" s="16">
        <v>1</v>
      </c>
      <c r="D8" s="16" t="s">
        <v>4</v>
      </c>
      <c r="E8" s="23"/>
      <c r="F8" s="16">
        <v>4710</v>
      </c>
      <c r="G8" s="22"/>
      <c r="H8" s="16">
        <v>5890</v>
      </c>
      <c r="I8" s="26"/>
      <c r="J8" s="27"/>
      <c r="K8" s="28"/>
      <c r="L8" s="29"/>
      <c r="M8" s="27"/>
      <c r="N8" s="30"/>
    </row>
    <row r="9" spans="2:14" s="16" customFormat="1" ht="13.5" customHeight="1">
      <c r="B9" s="16">
        <v>2</v>
      </c>
      <c r="D9" s="16" t="s">
        <v>5</v>
      </c>
      <c r="E9" s="23"/>
      <c r="F9" s="16">
        <v>5100</v>
      </c>
      <c r="G9" s="22"/>
      <c r="H9" s="16">
        <v>5850</v>
      </c>
      <c r="I9" s="26">
        <f>H9-F9</f>
        <v>750</v>
      </c>
      <c r="J9" s="27"/>
      <c r="K9" s="28"/>
      <c r="L9" s="29"/>
      <c r="M9" s="27"/>
      <c r="N9" s="30"/>
    </row>
    <row r="10" spans="2:14" s="16" customFormat="1" ht="13.5" customHeight="1">
      <c r="B10" s="16">
        <v>3</v>
      </c>
      <c r="D10" s="16" t="s">
        <v>6</v>
      </c>
      <c r="E10" s="23"/>
      <c r="F10" s="16">
        <v>1718</v>
      </c>
      <c r="G10" s="22"/>
      <c r="H10" s="16">
        <v>5237</v>
      </c>
      <c r="I10" s="26">
        <f>H10-F10</f>
        <v>3519</v>
      </c>
      <c r="J10" s="27"/>
      <c r="K10" s="28"/>
      <c r="L10" s="29"/>
      <c r="M10" s="27"/>
      <c r="N10" s="30"/>
    </row>
    <row r="11" spans="2:14" s="16" customFormat="1" ht="13.5" customHeight="1">
      <c r="B11" s="16">
        <v>4</v>
      </c>
      <c r="D11" s="16" t="s">
        <v>7</v>
      </c>
      <c r="E11" s="23"/>
      <c r="F11" s="16">
        <v>1235</v>
      </c>
      <c r="G11" s="22"/>
      <c r="H11" s="16">
        <v>1255</v>
      </c>
      <c r="I11" s="26">
        <f>H11-F11</f>
        <v>20</v>
      </c>
      <c r="J11" s="27"/>
      <c r="K11" s="28"/>
      <c r="L11" s="29"/>
      <c r="M11" s="27"/>
      <c r="N11" s="30"/>
    </row>
    <row r="12" spans="2:14" s="16" customFormat="1" ht="13.5" customHeight="1">
      <c r="B12" s="16">
        <v>5</v>
      </c>
      <c r="D12" s="16" t="s">
        <v>8</v>
      </c>
      <c r="E12" s="23"/>
      <c r="F12" s="16">
        <v>0</v>
      </c>
      <c r="G12" s="22"/>
      <c r="H12" s="16">
        <v>0</v>
      </c>
      <c r="I12" s="26">
        <f>H12-F12</f>
        <v>0</v>
      </c>
      <c r="J12" s="27"/>
      <c r="K12" s="28"/>
      <c r="L12" s="29"/>
      <c r="M12" s="27"/>
      <c r="N12" s="30"/>
    </row>
    <row r="13" spans="2:14" s="16" customFormat="1" ht="13.5" customHeight="1">
      <c r="B13" s="16">
        <v>6</v>
      </c>
      <c r="D13" s="16" t="s">
        <v>9</v>
      </c>
      <c r="E13" s="23"/>
      <c r="F13" s="16">
        <v>4403</v>
      </c>
      <c r="G13" s="22"/>
      <c r="H13" s="16">
        <v>6969</v>
      </c>
      <c r="I13" s="26">
        <f>H13-F13</f>
        <v>2566</v>
      </c>
      <c r="J13" s="27"/>
      <c r="K13" s="28"/>
      <c r="L13" s="29"/>
      <c r="M13" s="27"/>
      <c r="N13" s="30"/>
    </row>
    <row r="14" spans="2:14" s="16" customFormat="1" ht="13.5" customHeight="1">
      <c r="B14" s="16">
        <v>7</v>
      </c>
      <c r="D14" s="16" t="s">
        <v>10</v>
      </c>
      <c r="E14" s="23"/>
      <c r="F14" s="31">
        <f>F8+F9+F10-F11-F13</f>
        <v>5890</v>
      </c>
      <c r="G14" s="32"/>
      <c r="H14" s="31">
        <f>H8+H9+H10-H11-H13</f>
        <v>8753</v>
      </c>
      <c r="I14" s="32"/>
      <c r="J14" s="27"/>
      <c r="K14" s="28"/>
      <c r="L14" s="29"/>
      <c r="M14" s="27"/>
      <c r="N14" s="30"/>
    </row>
    <row r="15" spans="5:14" s="16" customFormat="1" ht="13.5" customHeight="1">
      <c r="E15" s="23"/>
      <c r="F15" s="23"/>
      <c r="G15" s="30"/>
      <c r="H15" s="19"/>
      <c r="I15" s="27"/>
      <c r="J15" s="33"/>
      <c r="K15" s="34"/>
      <c r="L15" s="30"/>
      <c r="M15" s="30"/>
      <c r="N15" s="30"/>
    </row>
    <row r="16" spans="4:14" s="16" customFormat="1" ht="13.5" customHeight="1">
      <c r="D16" s="16" t="s">
        <v>11</v>
      </c>
      <c r="E16" s="23"/>
      <c r="F16" s="19">
        <v>18955</v>
      </c>
      <c r="G16" s="22"/>
      <c r="I16" s="27"/>
      <c r="J16" s="33"/>
      <c r="K16" s="34"/>
      <c r="L16" s="30"/>
      <c r="M16" s="30"/>
      <c r="N16" s="30"/>
    </row>
    <row r="17" spans="5:14" s="16" customFormat="1" ht="13.5" customHeight="1">
      <c r="E17" s="23"/>
      <c r="F17" s="35"/>
      <c r="G17" s="22"/>
      <c r="H17" s="19"/>
      <c r="I17" s="27"/>
      <c r="J17" s="33"/>
      <c r="K17" s="34"/>
      <c r="L17" s="30"/>
      <c r="M17" s="30"/>
      <c r="N17" s="30"/>
    </row>
    <row r="18" spans="2:14" s="16" customFormat="1" ht="13.5" customHeight="1">
      <c r="B18" s="16">
        <v>8</v>
      </c>
      <c r="D18" s="16" t="s">
        <v>12</v>
      </c>
      <c r="E18" s="23"/>
      <c r="F18" s="36">
        <f>G17+F17</f>
        <v>0</v>
      </c>
      <c r="G18" s="37"/>
      <c r="H18" s="36">
        <v>4710</v>
      </c>
      <c r="I18" s="37"/>
      <c r="J18" s="38"/>
      <c r="K18" s="34"/>
      <c r="L18" s="30"/>
      <c r="M18" s="30"/>
      <c r="N18" s="30"/>
    </row>
    <row r="19" spans="2:14" s="16" customFormat="1" ht="13.5" customHeight="1">
      <c r="B19" s="16">
        <v>9</v>
      </c>
      <c r="D19" s="16" t="s">
        <v>81</v>
      </c>
      <c r="E19" s="23"/>
      <c r="F19" s="23">
        <v>2839</v>
      </c>
      <c r="G19" s="22"/>
      <c r="H19" s="19">
        <v>19524</v>
      </c>
      <c r="I19" s="26"/>
      <c r="J19" s="33"/>
      <c r="K19" s="34"/>
      <c r="L19" s="30"/>
      <c r="M19" s="30"/>
      <c r="N19" s="30"/>
    </row>
    <row r="20" spans="2:14" s="16" customFormat="1" ht="13.5" customHeight="1">
      <c r="B20" s="16">
        <v>10</v>
      </c>
      <c r="D20" s="16" t="s">
        <v>13</v>
      </c>
      <c r="E20" s="23"/>
      <c r="F20" s="23">
        <v>0</v>
      </c>
      <c r="G20" s="22"/>
      <c r="H20" s="19">
        <v>0</v>
      </c>
      <c r="I20" s="26"/>
      <c r="J20" s="33"/>
      <c r="K20" s="34"/>
      <c r="L20" s="30"/>
      <c r="M20" s="30"/>
      <c r="N20" s="30"/>
    </row>
    <row r="21" spans="5:14" s="16" customFormat="1" ht="13.5" customHeight="1">
      <c r="E21" s="39"/>
      <c r="F21" s="23"/>
      <c r="G21" s="18"/>
      <c r="H21" s="19"/>
      <c r="I21" s="20"/>
      <c r="J21" s="21"/>
      <c r="K21" s="15"/>
      <c r="L21" s="22"/>
      <c r="M21" s="22"/>
      <c r="N21" s="22"/>
    </row>
    <row r="22" spans="2:14" ht="13.5" customHeight="1">
      <c r="B22" s="17"/>
      <c r="C22" s="16"/>
      <c r="D22" s="16"/>
      <c r="E22" s="16"/>
      <c r="F22" s="19"/>
      <c r="G22" s="19"/>
      <c r="H22" s="19"/>
      <c r="I22" s="20" t="s">
        <v>14</v>
      </c>
      <c r="J22" s="8"/>
      <c r="K22" s="9"/>
      <c r="L22" s="6"/>
      <c r="M22" s="6"/>
      <c r="N22" s="6"/>
    </row>
    <row r="23" spans="2:14" ht="13.5" customHeight="1">
      <c r="B23" s="17" t="s">
        <v>15</v>
      </c>
      <c r="C23" s="16"/>
      <c r="D23" s="16"/>
      <c r="E23" s="16"/>
      <c r="F23" s="19"/>
      <c r="G23" s="19"/>
      <c r="H23" s="19"/>
      <c r="I23" s="20"/>
      <c r="J23" s="8"/>
      <c r="K23" s="9"/>
      <c r="L23" s="6"/>
      <c r="M23" s="6"/>
      <c r="N23" s="6"/>
    </row>
    <row r="24" spans="2:14" ht="13.5" customHeight="1">
      <c r="B24" s="17" t="s">
        <v>2</v>
      </c>
      <c r="C24" s="16"/>
      <c r="D24" s="16"/>
      <c r="E24" s="16"/>
      <c r="F24" s="19"/>
      <c r="G24" s="19" t="s">
        <v>16</v>
      </c>
      <c r="H24" s="19"/>
      <c r="I24" s="20"/>
      <c r="J24" s="8"/>
      <c r="K24" s="9"/>
      <c r="L24" s="6"/>
      <c r="M24" s="6"/>
      <c r="N24" s="6"/>
    </row>
    <row r="25" spans="2:14" ht="13.5" customHeight="1">
      <c r="B25" s="40">
        <v>3</v>
      </c>
      <c r="C25" s="41" t="s">
        <v>121</v>
      </c>
      <c r="D25" s="16"/>
      <c r="E25" s="16"/>
      <c r="F25" s="19"/>
      <c r="G25" s="20"/>
      <c r="H25" s="42"/>
      <c r="I25" s="20"/>
      <c r="J25" s="8"/>
      <c r="K25" s="26"/>
      <c r="L25" s="6"/>
      <c r="M25" s="6"/>
      <c r="N25" s="6"/>
    </row>
    <row r="26" spans="2:14" ht="13.5" customHeight="1">
      <c r="B26" s="40"/>
      <c r="C26" s="41" t="s">
        <v>115</v>
      </c>
      <c r="D26" s="16"/>
      <c r="E26" s="16"/>
      <c r="G26" s="19">
        <v>400</v>
      </c>
      <c r="H26" s="42"/>
      <c r="I26" s="26"/>
      <c r="J26" s="8"/>
      <c r="K26" s="9"/>
      <c r="L26" s="6"/>
      <c r="M26" s="6"/>
      <c r="N26" s="6"/>
    </row>
    <row r="27" spans="2:14" ht="13.5" customHeight="1">
      <c r="B27" s="40"/>
      <c r="C27" s="41" t="s">
        <v>116</v>
      </c>
      <c r="D27" s="16"/>
      <c r="E27" s="16"/>
      <c r="F27" s="19"/>
      <c r="G27" s="19">
        <v>655</v>
      </c>
      <c r="H27" s="19"/>
      <c r="I27" s="26"/>
      <c r="J27" s="8"/>
      <c r="K27" s="9"/>
      <c r="L27" s="6"/>
      <c r="M27" s="6"/>
      <c r="N27" s="6"/>
    </row>
    <row r="28" spans="2:14" s="16" customFormat="1" ht="13.5" customHeight="1">
      <c r="B28" s="40"/>
      <c r="C28" s="41" t="s">
        <v>117</v>
      </c>
      <c r="F28" s="19"/>
      <c r="G28" s="43">
        <v>-702</v>
      </c>
      <c r="H28" s="19"/>
      <c r="I28" s="26"/>
      <c r="J28" s="21"/>
      <c r="K28" s="15"/>
      <c r="L28" s="22"/>
      <c r="M28" s="22"/>
      <c r="N28" s="22"/>
    </row>
    <row r="29" spans="2:14" s="16" customFormat="1" ht="13.5" customHeight="1">
      <c r="B29" s="40"/>
      <c r="C29" s="41" t="s">
        <v>118</v>
      </c>
      <c r="F29" s="19"/>
      <c r="G29" s="43">
        <v>-5</v>
      </c>
      <c r="H29" s="19"/>
      <c r="I29" s="26"/>
      <c r="J29" s="21"/>
      <c r="K29" s="15"/>
      <c r="L29" s="22"/>
      <c r="M29" s="22"/>
      <c r="N29" s="22"/>
    </row>
    <row r="30" spans="2:14" s="16" customFormat="1" ht="13.5" customHeight="1">
      <c r="B30" s="40"/>
      <c r="C30" s="41" t="s">
        <v>119</v>
      </c>
      <c r="F30" s="19"/>
      <c r="G30" s="43">
        <v>3150</v>
      </c>
      <c r="H30" s="19"/>
      <c r="I30" s="26"/>
      <c r="J30" s="21"/>
      <c r="K30" s="15"/>
      <c r="L30" s="22"/>
      <c r="M30" s="22"/>
      <c r="N30" s="22"/>
    </row>
    <row r="31" spans="2:14" s="16" customFormat="1" ht="13.5" customHeight="1">
      <c r="B31" s="40"/>
      <c r="C31" s="41" t="s">
        <v>120</v>
      </c>
      <c r="F31" s="19"/>
      <c r="G31" s="43">
        <v>21</v>
      </c>
      <c r="H31" s="19"/>
      <c r="I31" s="26"/>
      <c r="J31" s="21"/>
      <c r="K31" s="15"/>
      <c r="L31" s="22"/>
      <c r="M31" s="22"/>
      <c r="N31" s="22"/>
    </row>
    <row r="32" spans="2:14" s="16" customFormat="1" ht="13.5" customHeight="1">
      <c r="B32" s="40"/>
      <c r="C32" s="41"/>
      <c r="F32" s="19"/>
      <c r="G32" s="44"/>
      <c r="H32" s="43"/>
      <c r="I32" s="27"/>
      <c r="J32" s="33"/>
      <c r="K32" s="34"/>
      <c r="L32" s="30"/>
      <c r="M32" s="22"/>
      <c r="N32" s="22"/>
    </row>
    <row r="33" spans="2:14" s="16" customFormat="1" ht="13.5" customHeight="1">
      <c r="B33" s="40"/>
      <c r="C33" s="41"/>
      <c r="F33" s="19"/>
      <c r="G33" s="45">
        <f>SUM(G26:G32)</f>
        <v>3519</v>
      </c>
      <c r="H33" s="43"/>
      <c r="I33" s="27"/>
      <c r="J33" s="33"/>
      <c r="K33" s="34"/>
      <c r="L33" s="30"/>
      <c r="M33" s="22"/>
      <c r="N33" s="22"/>
    </row>
    <row r="34" spans="2:14" s="16" customFormat="1" ht="13.5" customHeight="1">
      <c r="B34" s="40"/>
      <c r="C34" s="41"/>
      <c r="F34" s="19"/>
      <c r="G34" s="19"/>
      <c r="H34" s="43"/>
      <c r="I34" s="27"/>
      <c r="J34" s="33"/>
      <c r="K34" s="34"/>
      <c r="L34" s="30"/>
      <c r="M34" s="22"/>
      <c r="N34" s="22"/>
    </row>
    <row r="35" spans="2:14" s="16" customFormat="1" ht="13.5" customHeight="1">
      <c r="B35" s="40">
        <v>4</v>
      </c>
      <c r="C35" s="41" t="s">
        <v>122</v>
      </c>
      <c r="F35" s="19"/>
      <c r="G35" s="19"/>
      <c r="H35" s="43"/>
      <c r="I35" s="27"/>
      <c r="J35" s="33"/>
      <c r="K35" s="34"/>
      <c r="L35" s="30"/>
      <c r="M35" s="22"/>
      <c r="N35" s="22"/>
    </row>
    <row r="36" spans="2:14" s="16" customFormat="1" ht="13.5" customHeight="1">
      <c r="B36" s="40"/>
      <c r="C36" s="41"/>
      <c r="F36" s="19"/>
      <c r="H36" s="43"/>
      <c r="I36" s="27"/>
      <c r="J36" s="27"/>
      <c r="K36" s="27"/>
      <c r="L36" s="27"/>
      <c r="M36" s="22"/>
      <c r="N36" s="22"/>
    </row>
    <row r="37" spans="2:14" s="16" customFormat="1" ht="13.5" customHeight="1">
      <c r="B37" s="40">
        <v>6</v>
      </c>
      <c r="C37" s="16" t="s">
        <v>126</v>
      </c>
      <c r="F37" s="19"/>
      <c r="G37" s="19"/>
      <c r="H37" s="19"/>
      <c r="I37" s="26"/>
      <c r="J37" s="26"/>
      <c r="K37" s="22"/>
      <c r="L37" s="26"/>
      <c r="M37" s="22"/>
      <c r="N37" s="22"/>
    </row>
    <row r="38" spans="2:14" s="16" customFormat="1" ht="13.5" customHeight="1">
      <c r="B38" s="40"/>
      <c r="C38" s="16" t="s">
        <v>123</v>
      </c>
      <c r="F38" s="19"/>
      <c r="G38" s="46">
        <v>55</v>
      </c>
      <c r="H38" s="19"/>
      <c r="I38" s="26"/>
      <c r="J38" s="26"/>
      <c r="K38" s="26"/>
      <c r="L38" s="26"/>
      <c r="M38" s="22"/>
      <c r="N38" s="22"/>
    </row>
    <row r="39" spans="2:14" s="16" customFormat="1" ht="13.5" customHeight="1">
      <c r="B39" s="40"/>
      <c r="C39" s="16" t="s">
        <v>18</v>
      </c>
      <c r="D39" s="47"/>
      <c r="E39" s="47"/>
      <c r="F39" s="47"/>
      <c r="G39" s="46">
        <v>2</v>
      </c>
      <c r="H39" s="19"/>
      <c r="I39" s="26"/>
      <c r="J39" s="26"/>
      <c r="K39" s="26"/>
      <c r="L39" s="26"/>
      <c r="M39" s="22"/>
      <c r="N39" s="22"/>
    </row>
    <row r="40" spans="2:14" s="16" customFormat="1" ht="13.5" customHeight="1">
      <c r="B40" s="40"/>
      <c r="C40" s="16" t="s">
        <v>19</v>
      </c>
      <c r="F40" s="19"/>
      <c r="G40" s="46">
        <v>-38</v>
      </c>
      <c r="H40" s="19"/>
      <c r="I40" s="26"/>
      <c r="J40" s="26"/>
      <c r="K40" s="26"/>
      <c r="L40" s="26"/>
      <c r="M40" s="22"/>
      <c r="N40" s="22"/>
    </row>
    <row r="41" spans="2:14" s="16" customFormat="1" ht="13.5" customHeight="1">
      <c r="B41" s="40"/>
      <c r="C41" s="16" t="s">
        <v>20</v>
      </c>
      <c r="D41" s="48"/>
      <c r="E41" s="47"/>
      <c r="F41" s="43"/>
      <c r="G41" s="46">
        <v>100</v>
      </c>
      <c r="H41" s="43"/>
      <c r="I41" s="26"/>
      <c r="J41" s="26"/>
      <c r="K41" s="26"/>
      <c r="L41" s="26"/>
      <c r="M41" s="22"/>
      <c r="N41" s="22"/>
    </row>
    <row r="42" spans="1:14" s="16" customFormat="1" ht="13.5" customHeight="1">
      <c r="A42" s="1"/>
      <c r="B42" s="49"/>
      <c r="C42" s="16" t="s">
        <v>21</v>
      </c>
      <c r="G42" s="46">
        <v>-35</v>
      </c>
      <c r="H42" s="50"/>
      <c r="I42" s="51"/>
      <c r="J42" s="26"/>
      <c r="K42" s="26"/>
      <c r="L42" s="26"/>
      <c r="M42" s="22"/>
      <c r="N42" s="22"/>
    </row>
    <row r="43" spans="2:14" ht="13.5" customHeight="1">
      <c r="B43" s="49"/>
      <c r="C43" s="16" t="s">
        <v>22</v>
      </c>
      <c r="D43" s="47"/>
      <c r="E43" s="47"/>
      <c r="F43" s="47"/>
      <c r="G43" s="46">
        <v>-32</v>
      </c>
      <c r="H43" s="50"/>
      <c r="I43" s="51"/>
      <c r="J43" s="51"/>
      <c r="K43" s="51"/>
      <c r="L43" s="51"/>
      <c r="M43" s="6"/>
      <c r="N43" s="6"/>
    </row>
    <row r="44" spans="2:14" ht="13.5" customHeight="1">
      <c r="B44" s="49"/>
      <c r="C44" s="16" t="s">
        <v>23</v>
      </c>
      <c r="D44" s="47"/>
      <c r="E44" s="47"/>
      <c r="F44" s="47"/>
      <c r="G44" s="46">
        <v>-20</v>
      </c>
      <c r="H44" s="50"/>
      <c r="I44" s="51"/>
      <c r="J44" s="51"/>
      <c r="K44" s="51"/>
      <c r="L44" s="51"/>
      <c r="M44" s="6"/>
      <c r="N44" s="6"/>
    </row>
    <row r="45" spans="2:14" ht="13.5" customHeight="1">
      <c r="B45" s="49"/>
      <c r="C45" s="16" t="s">
        <v>124</v>
      </c>
      <c r="D45" s="47"/>
      <c r="E45" s="47"/>
      <c r="F45" s="47"/>
      <c r="G45" s="46">
        <v>-360</v>
      </c>
      <c r="H45" s="50"/>
      <c r="I45" s="52"/>
      <c r="J45" s="52"/>
      <c r="K45" s="52"/>
      <c r="L45" s="52"/>
      <c r="M45" s="6"/>
      <c r="N45" s="6"/>
    </row>
    <row r="46" spans="2:14" ht="13.5" customHeight="1">
      <c r="B46" s="49"/>
      <c r="C46" s="16" t="s">
        <v>24</v>
      </c>
      <c r="D46" s="30"/>
      <c r="E46" s="30"/>
      <c r="F46" s="47"/>
      <c r="G46" s="46">
        <v>37</v>
      </c>
      <c r="H46" s="50"/>
      <c r="I46" s="52"/>
      <c r="J46" s="52"/>
      <c r="K46" s="52"/>
      <c r="L46" s="52"/>
      <c r="M46" s="6"/>
      <c r="N46" s="6"/>
    </row>
    <row r="47" spans="2:14" ht="13.5" customHeight="1">
      <c r="B47" s="49"/>
      <c r="C47" s="16" t="s">
        <v>89</v>
      </c>
      <c r="D47" s="47"/>
      <c r="E47" s="47"/>
      <c r="F47" s="47"/>
      <c r="G47" s="46">
        <v>3600</v>
      </c>
      <c r="H47" s="50"/>
      <c r="I47" s="27"/>
      <c r="J47" s="27"/>
      <c r="K47" s="27"/>
      <c r="L47" s="52"/>
      <c r="M47" s="6"/>
      <c r="N47" s="6"/>
    </row>
    <row r="48" spans="2:9" ht="13.5" customHeight="1">
      <c r="B48" s="49"/>
      <c r="C48" s="16" t="s">
        <v>125</v>
      </c>
      <c r="D48" s="47"/>
      <c r="E48" s="47"/>
      <c r="F48" s="47"/>
      <c r="G48" s="46">
        <v>282</v>
      </c>
      <c r="H48" s="50"/>
      <c r="I48" s="20"/>
    </row>
    <row r="49" spans="2:9" ht="13.5" customHeight="1">
      <c r="B49" s="49"/>
      <c r="C49" s="16" t="s">
        <v>75</v>
      </c>
      <c r="D49" s="47"/>
      <c r="E49" s="47"/>
      <c r="F49" s="47"/>
      <c r="G49" s="46">
        <v>-1025</v>
      </c>
      <c r="H49" s="50"/>
      <c r="I49" s="20"/>
    </row>
    <row r="50" spans="1:19" ht="13.5" customHeight="1" thickBot="1">
      <c r="A50" s="54"/>
      <c r="B50" s="56"/>
      <c r="C50" s="54"/>
      <c r="D50" s="54"/>
      <c r="E50" s="54"/>
      <c r="F50" s="55"/>
      <c r="G50" s="129">
        <f>SUM(G38:G49)</f>
        <v>2566</v>
      </c>
      <c r="H50" s="50"/>
      <c r="I50" s="43"/>
      <c r="J50" s="50"/>
      <c r="K50" s="57"/>
      <c r="L50" s="54"/>
      <c r="M50" s="54"/>
      <c r="N50" s="54"/>
      <c r="O50" s="54"/>
      <c r="P50" s="54"/>
      <c r="Q50" s="54"/>
      <c r="R50" s="54"/>
      <c r="S50" s="54"/>
    </row>
    <row r="51" spans="1:19" ht="13.5" customHeight="1" thickTop="1">
      <c r="A51" s="54"/>
      <c r="B51" s="56"/>
      <c r="C51" s="54"/>
      <c r="D51" s="54"/>
      <c r="E51" s="54"/>
      <c r="F51" s="55"/>
      <c r="G51" s="55"/>
      <c r="H51" s="50"/>
      <c r="I51" s="43"/>
      <c r="J51" s="50"/>
      <c r="K51" s="57"/>
      <c r="L51" s="54"/>
      <c r="M51" s="54"/>
      <c r="N51" s="54"/>
      <c r="O51" s="54"/>
      <c r="P51" s="54"/>
      <c r="Q51" s="54"/>
      <c r="R51" s="54"/>
      <c r="S51" s="54"/>
    </row>
    <row r="52" spans="1:19" ht="13.5" customHeight="1">
      <c r="A52" s="54"/>
      <c r="B52" s="56"/>
      <c r="C52" s="58" t="s">
        <v>26</v>
      </c>
      <c r="D52" s="54"/>
      <c r="E52" s="54"/>
      <c r="F52" s="55"/>
      <c r="G52" s="55"/>
      <c r="H52" s="50"/>
      <c r="I52" s="43"/>
      <c r="J52" s="50"/>
      <c r="K52" s="57"/>
      <c r="L52" s="54"/>
      <c r="M52" s="54"/>
      <c r="N52" s="54"/>
      <c r="O52" s="54"/>
      <c r="P52" s="54"/>
      <c r="Q52" s="54"/>
      <c r="R52" s="54"/>
      <c r="S52" s="54"/>
    </row>
    <row r="53" spans="1:19" ht="13.5" customHeight="1">
      <c r="A53" s="54"/>
      <c r="B53" s="59"/>
      <c r="C53" s="58" t="s">
        <v>127</v>
      </c>
      <c r="D53" s="47"/>
      <c r="E53" s="60"/>
      <c r="F53" s="61"/>
      <c r="G53" s="62"/>
      <c r="H53" s="62"/>
      <c r="I53" s="62"/>
      <c r="J53" s="33"/>
      <c r="K53" s="57"/>
      <c r="L53" s="63"/>
      <c r="M53" s="54"/>
      <c r="N53" s="54"/>
      <c r="O53" s="54"/>
      <c r="P53" s="54"/>
      <c r="Q53" s="54"/>
      <c r="R53" s="54"/>
      <c r="S53" s="54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22">
      <selection activeCell="D13" sqref="D13"/>
    </sheetView>
  </sheetViews>
  <sheetFormatPr defaultColWidth="9.140625" defaultRowHeight="15" customHeight="1"/>
  <cols>
    <col min="1" max="1" width="52.140625" style="0" customWidth="1"/>
    <col min="2" max="2" width="12.28125" style="0" customWidth="1"/>
    <col min="4" max="4" width="44.8515625" style="0" customWidth="1"/>
  </cols>
  <sheetData>
    <row r="1" spans="2:3" ht="22.5" customHeight="1">
      <c r="B1" s="1"/>
      <c r="C1" s="64" t="s">
        <v>27</v>
      </c>
    </row>
    <row r="2" spans="2:3" ht="26.25" customHeight="1">
      <c r="B2" s="11"/>
      <c r="C2" s="65" t="s">
        <v>82</v>
      </c>
    </row>
    <row r="3" spans="2:3" ht="23.25" customHeight="1">
      <c r="B3" s="1"/>
      <c r="C3" s="64" t="s">
        <v>28</v>
      </c>
    </row>
    <row r="4" spans="1:3" ht="0.75" customHeight="1">
      <c r="A4" s="1"/>
      <c r="B4" s="1"/>
      <c r="C4" s="2"/>
    </row>
    <row r="5" spans="1:3" ht="15" customHeight="1">
      <c r="A5" s="66"/>
      <c r="B5" s="67"/>
      <c r="C5" s="2"/>
    </row>
    <row r="6" spans="1:3" ht="15" customHeight="1">
      <c r="A6" s="67" t="s">
        <v>53</v>
      </c>
      <c r="B6" s="67"/>
      <c r="C6" s="2"/>
    </row>
    <row r="7" spans="1:3" ht="6.75" customHeight="1">
      <c r="A7" s="1"/>
      <c r="B7" s="1"/>
      <c r="C7" s="2"/>
    </row>
    <row r="8" spans="1:3" ht="15" customHeight="1">
      <c r="A8" s="65" t="s">
        <v>29</v>
      </c>
      <c r="B8" s="1"/>
      <c r="C8" s="1"/>
    </row>
    <row r="9" spans="1:3" ht="15" customHeight="1">
      <c r="A9" s="1"/>
      <c r="B9" s="1"/>
      <c r="C9" s="1"/>
    </row>
    <row r="10" spans="1:5" ht="15" customHeight="1">
      <c r="A10" s="11" t="s">
        <v>30</v>
      </c>
      <c r="B10" s="56" t="s">
        <v>16</v>
      </c>
      <c r="C10" s="1"/>
      <c r="D10" s="11" t="s">
        <v>31</v>
      </c>
      <c r="E10" s="49" t="s">
        <v>16</v>
      </c>
    </row>
    <row r="11" spans="1:5" ht="15" customHeight="1">
      <c r="A11" s="1" t="s">
        <v>55</v>
      </c>
      <c r="B11" s="1">
        <v>1718</v>
      </c>
      <c r="C11" s="1"/>
      <c r="D11" s="1" t="s">
        <v>55</v>
      </c>
      <c r="E11" s="1">
        <v>4403</v>
      </c>
    </row>
    <row r="12" spans="1:5" ht="15" customHeight="1">
      <c r="A12" s="1" t="s">
        <v>83</v>
      </c>
      <c r="B12" s="68">
        <v>5237</v>
      </c>
      <c r="C12" s="1"/>
      <c r="D12" s="1" t="s">
        <v>83</v>
      </c>
      <c r="E12" s="68">
        <v>6969</v>
      </c>
    </row>
    <row r="13" spans="1:5" ht="15" customHeight="1">
      <c r="A13" s="1" t="s">
        <v>32</v>
      </c>
      <c r="B13" s="1">
        <f>B12-B11</f>
        <v>3519</v>
      </c>
      <c r="C13" s="1"/>
      <c r="D13" s="1" t="s">
        <v>32</v>
      </c>
      <c r="E13" s="69">
        <f>E12-E11</f>
        <v>2566</v>
      </c>
    </row>
    <row r="14" spans="1:5" ht="15" customHeight="1">
      <c r="A14" s="1"/>
      <c r="B14" s="1"/>
      <c r="C14" s="1"/>
      <c r="D14" s="1"/>
      <c r="E14" s="1"/>
    </row>
    <row r="15" spans="1:5" ht="15" customHeight="1">
      <c r="A15" s="11" t="s">
        <v>33</v>
      </c>
      <c r="B15" s="68" t="s">
        <v>34</v>
      </c>
      <c r="C15" s="1"/>
      <c r="D15" s="11" t="s">
        <v>33</v>
      </c>
      <c r="E15" s="68" t="s">
        <v>34</v>
      </c>
    </row>
    <row r="16" spans="1:8" ht="15" customHeight="1">
      <c r="A16" s="41"/>
      <c r="B16" s="19"/>
      <c r="C16" s="16"/>
      <c r="D16" s="16"/>
      <c r="E16" s="46"/>
      <c r="F16" s="19"/>
      <c r="G16" s="42"/>
      <c r="H16" s="26"/>
    </row>
    <row r="17" spans="1:7" ht="15" customHeight="1">
      <c r="A17" s="41" t="s">
        <v>115</v>
      </c>
      <c r="B17" s="19">
        <v>400</v>
      </c>
      <c r="C17" s="16"/>
      <c r="D17" s="16" t="s">
        <v>123</v>
      </c>
      <c r="E17" s="46">
        <v>55</v>
      </c>
      <c r="F17" s="16"/>
      <c r="G17" s="19"/>
    </row>
    <row r="18" spans="1:7" ht="15" customHeight="1">
      <c r="A18" s="41" t="s">
        <v>116</v>
      </c>
      <c r="B18" s="19">
        <v>655</v>
      </c>
      <c r="C18" s="16"/>
      <c r="D18" s="16" t="s">
        <v>18</v>
      </c>
      <c r="E18" s="46">
        <v>2</v>
      </c>
      <c r="F18" s="47"/>
      <c r="G18" s="47"/>
    </row>
    <row r="19" spans="1:7" ht="15" customHeight="1">
      <c r="A19" s="41" t="s">
        <v>117</v>
      </c>
      <c r="B19" s="43">
        <v>-702</v>
      </c>
      <c r="C19" s="16"/>
      <c r="D19" s="16" t="s">
        <v>19</v>
      </c>
      <c r="E19" s="46">
        <v>-38</v>
      </c>
      <c r="F19" s="16"/>
      <c r="G19" s="19"/>
    </row>
    <row r="20" spans="1:7" ht="15" customHeight="1">
      <c r="A20" s="41" t="s">
        <v>118</v>
      </c>
      <c r="B20" s="43">
        <v>-5</v>
      </c>
      <c r="C20" s="16"/>
      <c r="D20" s="16" t="s">
        <v>20</v>
      </c>
      <c r="E20" s="46">
        <v>100</v>
      </c>
      <c r="F20" s="47"/>
      <c r="G20" s="43"/>
    </row>
    <row r="21" spans="1:7" ht="15" customHeight="1">
      <c r="A21" s="41" t="s">
        <v>119</v>
      </c>
      <c r="B21" s="43">
        <v>3150</v>
      </c>
      <c r="C21" s="16"/>
      <c r="D21" s="16" t="s">
        <v>21</v>
      </c>
      <c r="E21" s="46">
        <v>-35</v>
      </c>
      <c r="F21" s="16"/>
      <c r="G21" s="16"/>
    </row>
    <row r="22" spans="1:7" ht="15" customHeight="1">
      <c r="A22" s="41" t="s">
        <v>120</v>
      </c>
      <c r="B22" s="43">
        <v>21</v>
      </c>
      <c r="C22" s="16"/>
      <c r="D22" s="16" t="s">
        <v>22</v>
      </c>
      <c r="E22" s="46">
        <v>-32</v>
      </c>
      <c r="F22" s="47"/>
      <c r="G22" s="47"/>
    </row>
    <row r="23" spans="1:7" ht="15" customHeight="1">
      <c r="A23" s="41"/>
      <c r="B23" s="43"/>
      <c r="C23" s="16"/>
      <c r="D23" s="16" t="s">
        <v>23</v>
      </c>
      <c r="E23" s="46">
        <v>-20</v>
      </c>
      <c r="F23" s="47"/>
      <c r="G23" s="47"/>
    </row>
    <row r="24" spans="1:7" ht="15" customHeight="1">
      <c r="A24" s="41"/>
      <c r="B24" s="44"/>
      <c r="C24" s="16"/>
      <c r="D24" s="16" t="s">
        <v>124</v>
      </c>
      <c r="E24" s="46">
        <v>-360</v>
      </c>
      <c r="F24" s="47"/>
      <c r="G24" s="47"/>
    </row>
    <row r="25" spans="1:7" ht="15" customHeight="1">
      <c r="A25" s="41"/>
      <c r="B25" s="19">
        <f>SUM(B16:B24)</f>
        <v>3519</v>
      </c>
      <c r="C25" s="16"/>
      <c r="D25" s="16" t="s">
        <v>24</v>
      </c>
      <c r="E25" s="46">
        <v>37</v>
      </c>
      <c r="F25" s="30"/>
      <c r="G25" s="47"/>
    </row>
    <row r="26" spans="1:7" ht="16.5" customHeight="1">
      <c r="A26" s="11" t="s">
        <v>35</v>
      </c>
      <c r="B26" s="1"/>
      <c r="C26" s="1"/>
      <c r="D26" s="16" t="s">
        <v>89</v>
      </c>
      <c r="E26" s="46">
        <v>3600</v>
      </c>
      <c r="F26" s="47"/>
      <c r="G26" s="47"/>
    </row>
    <row r="27" spans="1:7" ht="16.5" customHeight="1">
      <c r="A27" s="1" t="s">
        <v>55</v>
      </c>
      <c r="B27" s="3">
        <v>1235</v>
      </c>
      <c r="C27" s="1"/>
      <c r="D27" s="16" t="s">
        <v>125</v>
      </c>
      <c r="E27" s="46">
        <v>282</v>
      </c>
      <c r="F27" s="47"/>
      <c r="G27" s="47"/>
    </row>
    <row r="28" spans="1:7" ht="16.5" customHeight="1">
      <c r="A28" s="1" t="s">
        <v>83</v>
      </c>
      <c r="B28" s="3">
        <v>1255</v>
      </c>
      <c r="C28" s="1"/>
      <c r="D28" s="16" t="s">
        <v>75</v>
      </c>
      <c r="E28" s="46">
        <v>-1025</v>
      </c>
      <c r="F28" s="47"/>
      <c r="G28" s="47"/>
    </row>
    <row r="29" spans="1:5" ht="16.5" customHeight="1" thickBot="1">
      <c r="A29" s="1" t="s">
        <v>36</v>
      </c>
      <c r="B29" s="128">
        <f>B28-B27</f>
        <v>20</v>
      </c>
      <c r="C29" s="1"/>
      <c r="D29" s="16"/>
      <c r="E29" s="129">
        <f>SUM(E16:E32)</f>
        <v>2566</v>
      </c>
    </row>
    <row r="30" spans="1:5" ht="16.5" customHeight="1" thickTop="1">
      <c r="A30" s="11" t="s">
        <v>33</v>
      </c>
      <c r="B30" s="54"/>
      <c r="C30" s="1"/>
      <c r="D30" s="16"/>
      <c r="E30" s="46"/>
    </row>
    <row r="31" spans="1:5" ht="16.5" customHeight="1">
      <c r="A31" s="1" t="s">
        <v>128</v>
      </c>
      <c r="B31" s="1"/>
      <c r="C31" s="1"/>
      <c r="D31" s="16"/>
      <c r="E31" s="46"/>
    </row>
    <row r="32" spans="1:5" ht="16.5" customHeight="1">
      <c r="A32" s="1"/>
      <c r="B32" s="1"/>
      <c r="C32" s="1"/>
      <c r="D32" s="16"/>
      <c r="E32" s="46"/>
    </row>
    <row r="33" ht="15" customHeight="1">
      <c r="C33" s="1"/>
    </row>
    <row r="34" ht="15" customHeight="1">
      <c r="C34" s="1"/>
    </row>
    <row r="35" ht="15" customHeight="1">
      <c r="C35" s="1"/>
    </row>
    <row r="36" spans="3:6" ht="15" customHeight="1">
      <c r="C36" s="1"/>
      <c r="F36" t="s">
        <v>14</v>
      </c>
    </row>
  </sheetData>
  <sheetProtection selectLockedCells="1" selectUnlockedCells="1"/>
  <printOptions/>
  <pageMargins left="0.35433070866141736" right="0.35433070866141736" top="0.1968503937007874" bottom="0.1968503937007874" header="0.11811023622047245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B1">
      <selection activeCell="C13" sqref="C13"/>
    </sheetView>
  </sheetViews>
  <sheetFormatPr defaultColWidth="9.140625" defaultRowHeight="12.75"/>
  <cols>
    <col min="1" max="1" width="9.140625" style="0" hidden="1" customWidth="1"/>
    <col min="2" max="2" width="28.7109375" style="0" customWidth="1"/>
  </cols>
  <sheetData>
    <row r="1" spans="1:14" ht="15">
      <c r="A1" s="70"/>
      <c r="B1" s="70"/>
      <c r="C1" s="71" t="s">
        <v>27</v>
      </c>
      <c r="D1" s="72"/>
      <c r="E1" s="72"/>
      <c r="F1" s="73"/>
      <c r="G1" s="12"/>
      <c r="H1" s="74"/>
      <c r="I1" s="75"/>
      <c r="J1" s="70"/>
      <c r="K1" s="70"/>
      <c r="L1" s="70"/>
      <c r="M1" s="70"/>
      <c r="N1" s="70"/>
    </row>
    <row r="2" spans="1:14" ht="15">
      <c r="A2" s="16"/>
      <c r="B2" s="71" t="s">
        <v>111</v>
      </c>
      <c r="C2" s="72"/>
      <c r="D2" s="72"/>
      <c r="E2" s="72"/>
      <c r="F2" s="76"/>
      <c r="G2" s="72"/>
      <c r="H2" s="76"/>
      <c r="I2" s="17"/>
      <c r="J2" s="16"/>
      <c r="K2" s="16"/>
      <c r="L2" s="16"/>
      <c r="M2" s="16"/>
      <c r="N2" s="16"/>
    </row>
    <row r="3" spans="1:14" ht="12.75">
      <c r="A3" s="16"/>
      <c r="B3" s="16"/>
      <c r="C3" s="16"/>
      <c r="D3" s="16"/>
      <c r="E3" s="16"/>
      <c r="F3" s="16"/>
      <c r="G3" s="18"/>
      <c r="H3" s="16"/>
      <c r="I3" s="18"/>
      <c r="J3" s="16"/>
      <c r="K3" s="16"/>
      <c r="L3" s="16"/>
      <c r="M3" s="16"/>
      <c r="N3" s="16"/>
    </row>
    <row r="4" spans="1:14" ht="12.75">
      <c r="A4" s="16"/>
      <c r="B4" s="16"/>
      <c r="C4" s="36" t="s">
        <v>112</v>
      </c>
      <c r="D4" s="77"/>
      <c r="E4" s="77"/>
      <c r="F4" s="16"/>
      <c r="G4" s="46" t="s">
        <v>113</v>
      </c>
      <c r="H4" s="78"/>
      <c r="I4" s="78"/>
      <c r="J4" s="16"/>
      <c r="K4" s="79"/>
      <c r="L4" s="16"/>
      <c r="M4" s="16"/>
      <c r="N4" s="16"/>
    </row>
    <row r="5" spans="1:14" ht="12.75">
      <c r="A5" s="16"/>
      <c r="B5" s="17" t="s">
        <v>37</v>
      </c>
      <c r="C5" s="23"/>
      <c r="D5" s="58"/>
      <c r="E5" s="23"/>
      <c r="F5" s="16"/>
      <c r="G5" s="46"/>
      <c r="H5" s="46"/>
      <c r="I5" s="46"/>
      <c r="J5" s="16"/>
      <c r="K5" s="79" t="s">
        <v>36</v>
      </c>
      <c r="L5" s="16"/>
      <c r="M5" s="16"/>
      <c r="N5" s="16"/>
    </row>
    <row r="6" spans="1:14" ht="12.75">
      <c r="A6" s="16"/>
      <c r="B6" s="16" t="s">
        <v>5</v>
      </c>
      <c r="C6" s="23"/>
      <c r="D6" s="58"/>
      <c r="E6" s="46">
        <v>5100</v>
      </c>
      <c r="F6" s="23"/>
      <c r="G6" s="46"/>
      <c r="H6" s="46"/>
      <c r="I6" s="46">
        <v>5850</v>
      </c>
      <c r="J6" s="16"/>
      <c r="K6" s="80">
        <f aca="true" t="shared" si="0" ref="K6:K13">I6-E6</f>
        <v>750</v>
      </c>
      <c r="L6" s="47"/>
      <c r="M6" s="47"/>
      <c r="N6" s="16"/>
    </row>
    <row r="7" spans="1:14" ht="12.75">
      <c r="A7" s="16"/>
      <c r="B7" s="47" t="s">
        <v>38</v>
      </c>
      <c r="C7" s="60"/>
      <c r="D7" s="81"/>
      <c r="E7" s="46">
        <v>343.12</v>
      </c>
      <c r="F7" s="60"/>
      <c r="G7" s="46"/>
      <c r="H7" s="46"/>
      <c r="I7" s="46">
        <v>743.18</v>
      </c>
      <c r="J7" s="16"/>
      <c r="K7" s="80">
        <f t="shared" si="0"/>
        <v>400.05999999999995</v>
      </c>
      <c r="L7" s="47"/>
      <c r="M7" s="47"/>
      <c r="N7" s="16"/>
    </row>
    <row r="8" spans="1:14" ht="12.75">
      <c r="A8" s="16"/>
      <c r="B8" s="47" t="s">
        <v>39</v>
      </c>
      <c r="C8" s="60"/>
      <c r="D8" s="81"/>
      <c r="E8" s="46">
        <v>645</v>
      </c>
      <c r="F8" s="60"/>
      <c r="G8" s="46"/>
      <c r="H8" s="46"/>
      <c r="I8" s="46">
        <v>1300</v>
      </c>
      <c r="J8" s="16"/>
      <c r="K8" s="80">
        <f t="shared" si="0"/>
        <v>655</v>
      </c>
      <c r="L8" s="47"/>
      <c r="M8" s="47"/>
      <c r="N8" s="16"/>
    </row>
    <row r="9" spans="1:14" ht="12.75">
      <c r="A9" s="16"/>
      <c r="B9" s="16" t="s">
        <v>40</v>
      </c>
      <c r="C9" s="23"/>
      <c r="D9" s="58"/>
      <c r="E9" s="46">
        <v>702</v>
      </c>
      <c r="F9" s="23"/>
      <c r="G9" s="46"/>
      <c r="H9" s="46"/>
      <c r="I9" s="46">
        <v>0</v>
      </c>
      <c r="J9" s="16"/>
      <c r="K9" s="80">
        <f t="shared" si="0"/>
        <v>-702</v>
      </c>
      <c r="L9" s="47"/>
      <c r="M9" s="47"/>
      <c r="N9" s="16"/>
    </row>
    <row r="10" spans="1:14" ht="12.75">
      <c r="A10" s="16"/>
      <c r="B10" s="16" t="s">
        <v>41</v>
      </c>
      <c r="C10" s="23"/>
      <c r="D10" s="58"/>
      <c r="E10" s="46">
        <v>5</v>
      </c>
      <c r="F10" s="23"/>
      <c r="G10" s="46"/>
      <c r="H10" s="46"/>
      <c r="I10" s="46">
        <v>0</v>
      </c>
      <c r="J10" s="16"/>
      <c r="K10" s="80">
        <f t="shared" si="0"/>
        <v>-5</v>
      </c>
      <c r="L10" s="47"/>
      <c r="M10" s="47"/>
      <c r="N10" s="16"/>
    </row>
    <row r="11" spans="1:14" ht="12.75">
      <c r="A11" s="16"/>
      <c r="B11" s="16" t="s">
        <v>42</v>
      </c>
      <c r="C11" s="58"/>
      <c r="D11" s="58"/>
      <c r="E11" s="82">
        <v>3.27</v>
      </c>
      <c r="F11" s="16"/>
      <c r="G11" s="46"/>
      <c r="H11" s="46"/>
      <c r="I11" s="82">
        <v>3.27</v>
      </c>
      <c r="J11" s="16"/>
      <c r="K11" s="80">
        <f t="shared" si="0"/>
        <v>0</v>
      </c>
      <c r="L11" s="47"/>
      <c r="M11" s="47"/>
      <c r="N11" s="16"/>
    </row>
    <row r="12" spans="1:14" ht="12.75">
      <c r="A12" s="16"/>
      <c r="B12" s="16" t="s">
        <v>109</v>
      </c>
      <c r="C12" s="58"/>
      <c r="D12" s="58"/>
      <c r="E12" s="82">
        <v>0</v>
      </c>
      <c r="F12" s="16"/>
      <c r="G12" s="46"/>
      <c r="H12" s="46"/>
      <c r="I12" s="82">
        <v>3150</v>
      </c>
      <c r="J12" s="16"/>
      <c r="K12" s="80">
        <f t="shared" si="0"/>
        <v>3150</v>
      </c>
      <c r="L12" s="47"/>
      <c r="M12" s="47"/>
      <c r="N12" s="16"/>
    </row>
    <row r="13" spans="1:14" ht="12.75">
      <c r="A13" s="16"/>
      <c r="B13" s="16" t="s">
        <v>43</v>
      </c>
      <c r="C13" s="58"/>
      <c r="D13" s="58"/>
      <c r="E13" s="82">
        <v>20</v>
      </c>
      <c r="F13" s="16"/>
      <c r="G13" s="46"/>
      <c r="H13" s="46"/>
      <c r="I13" s="82">
        <v>41</v>
      </c>
      <c r="J13" s="16"/>
      <c r="K13" s="80">
        <f t="shared" si="0"/>
        <v>21</v>
      </c>
      <c r="L13" s="47"/>
      <c r="M13" s="47"/>
      <c r="N13" s="16"/>
    </row>
    <row r="14" spans="1:14" ht="12.75">
      <c r="A14" s="16"/>
      <c r="B14" s="16" t="s">
        <v>44</v>
      </c>
      <c r="C14" s="58"/>
      <c r="D14" s="58"/>
      <c r="E14" s="82">
        <v>0</v>
      </c>
      <c r="F14" s="16"/>
      <c r="G14" s="46"/>
      <c r="H14" s="46"/>
      <c r="I14" s="82"/>
      <c r="J14" s="16"/>
      <c r="K14" s="80">
        <f>I14-E14</f>
        <v>0</v>
      </c>
      <c r="L14" s="47"/>
      <c r="M14" s="47"/>
      <c r="N14" s="16"/>
    </row>
    <row r="15" spans="1:14" ht="13.5" thickBot="1">
      <c r="A15" s="16"/>
      <c r="B15" s="16" t="s">
        <v>45</v>
      </c>
      <c r="C15" s="23"/>
      <c r="D15" s="58"/>
      <c r="E15" s="99">
        <f>SUM(E6:E14)</f>
        <v>6818.39</v>
      </c>
      <c r="F15" s="23"/>
      <c r="G15" s="46"/>
      <c r="H15" s="46"/>
      <c r="I15" s="100">
        <f>SUM(I6:I14)</f>
        <v>11087.45</v>
      </c>
      <c r="J15" s="16"/>
      <c r="K15" s="80">
        <f>SUM(K7:K14)</f>
        <v>3519.06</v>
      </c>
      <c r="L15" s="47"/>
      <c r="M15" s="47"/>
      <c r="N15" s="16"/>
    </row>
    <row r="16" spans="1:14" ht="13.5" thickTop="1">
      <c r="A16" s="16"/>
      <c r="B16" s="16"/>
      <c r="C16" s="23"/>
      <c r="D16" s="58"/>
      <c r="E16" s="83"/>
      <c r="F16" s="23"/>
      <c r="G16" s="46"/>
      <c r="H16" s="46"/>
      <c r="I16" s="46"/>
      <c r="J16" s="16"/>
      <c r="K16" s="84"/>
      <c r="L16" s="47"/>
      <c r="M16" s="47"/>
      <c r="N16" s="16"/>
    </row>
    <row r="17" spans="1:14" ht="12.75">
      <c r="A17" s="16"/>
      <c r="B17" s="17" t="s">
        <v>46</v>
      </c>
      <c r="C17" s="23"/>
      <c r="D17" s="58"/>
      <c r="E17" s="23"/>
      <c r="F17" s="23"/>
      <c r="G17" s="46"/>
      <c r="H17" s="46"/>
      <c r="J17" s="16"/>
      <c r="K17" s="46" t="s">
        <v>36</v>
      </c>
      <c r="L17" s="85"/>
      <c r="M17" s="85"/>
      <c r="N17" s="16"/>
    </row>
    <row r="18" spans="1:14" ht="12.75">
      <c r="A18" s="16"/>
      <c r="B18" s="16" t="s">
        <v>47</v>
      </c>
      <c r="C18" s="86"/>
      <c r="E18" s="108">
        <v>1235</v>
      </c>
      <c r="F18" s="23"/>
      <c r="H18" s="46"/>
      <c r="I18" s="86">
        <v>1254.8</v>
      </c>
      <c r="J18" s="16"/>
      <c r="K18" s="46">
        <f aca="true" t="shared" si="1" ref="K18:K34">I18-E18</f>
        <v>19.799999999999955</v>
      </c>
      <c r="L18" s="85"/>
      <c r="M18" s="85"/>
      <c r="N18" s="16"/>
    </row>
    <row r="19" spans="1:14" ht="12.75">
      <c r="A19" s="16"/>
      <c r="B19" s="16" t="s">
        <v>17</v>
      </c>
      <c r="C19" s="86"/>
      <c r="E19" s="102">
        <v>79.52</v>
      </c>
      <c r="F19" s="16"/>
      <c r="H19" s="46"/>
      <c r="I19" s="86">
        <v>134.64</v>
      </c>
      <c r="J19" s="16"/>
      <c r="K19" s="46">
        <f t="shared" si="1"/>
        <v>55.11999999999999</v>
      </c>
      <c r="L19" s="87"/>
      <c r="M19" s="87"/>
      <c r="N19" s="16"/>
    </row>
    <row r="20" spans="1:14" ht="12.75">
      <c r="A20" s="16"/>
      <c r="B20" s="16" t="s">
        <v>18</v>
      </c>
      <c r="C20" s="86"/>
      <c r="E20" s="102">
        <v>71.98</v>
      </c>
      <c r="F20" s="16"/>
      <c r="H20" s="46"/>
      <c r="I20" s="86">
        <v>73.43</v>
      </c>
      <c r="J20" s="16"/>
      <c r="K20" s="46">
        <f t="shared" si="1"/>
        <v>1.4500000000000028</v>
      </c>
      <c r="L20" s="87"/>
      <c r="M20" s="87"/>
      <c r="N20" s="16"/>
    </row>
    <row r="21" spans="1:14" ht="12.75">
      <c r="A21" s="16"/>
      <c r="B21" s="16" t="s">
        <v>19</v>
      </c>
      <c r="C21" s="86"/>
      <c r="E21" s="102">
        <v>376.73</v>
      </c>
      <c r="F21" s="16"/>
      <c r="H21" s="46"/>
      <c r="I21" s="86">
        <v>339.06</v>
      </c>
      <c r="J21" s="16"/>
      <c r="K21" s="46">
        <f t="shared" si="1"/>
        <v>-37.670000000000016</v>
      </c>
      <c r="L21" s="87"/>
      <c r="M21" s="87"/>
      <c r="N21" s="16"/>
    </row>
    <row r="22" spans="1:14" ht="12.75">
      <c r="A22" s="16"/>
      <c r="B22" s="16" t="s">
        <v>20</v>
      </c>
      <c r="C22" s="86"/>
      <c r="E22" s="102">
        <v>650</v>
      </c>
      <c r="F22" s="16"/>
      <c r="H22" s="46"/>
      <c r="I22" s="86">
        <v>750</v>
      </c>
      <c r="J22" s="16"/>
      <c r="K22" s="46">
        <f t="shared" si="1"/>
        <v>100</v>
      </c>
      <c r="L22" s="87"/>
      <c r="M22" s="87"/>
      <c r="N22" s="16"/>
    </row>
    <row r="23" spans="1:14" ht="12.75">
      <c r="A23" s="16"/>
      <c r="B23" s="16" t="s">
        <v>48</v>
      </c>
      <c r="C23" s="86"/>
      <c r="E23" s="102">
        <v>1000</v>
      </c>
      <c r="F23" s="16"/>
      <c r="H23" s="46"/>
      <c r="I23" s="86">
        <v>1000</v>
      </c>
      <c r="J23" s="16"/>
      <c r="K23" s="46">
        <f t="shared" si="1"/>
        <v>0</v>
      </c>
      <c r="L23" s="87"/>
      <c r="M23" s="87"/>
      <c r="N23" s="16"/>
    </row>
    <row r="24" spans="1:14" ht="12.75">
      <c r="A24" s="16"/>
      <c r="B24" s="16" t="s">
        <v>21</v>
      </c>
      <c r="C24" s="86"/>
      <c r="E24" s="102">
        <v>75</v>
      </c>
      <c r="F24" s="16"/>
      <c r="H24" s="46"/>
      <c r="I24" s="86">
        <v>40</v>
      </c>
      <c r="J24" s="16"/>
      <c r="K24" s="46">
        <f t="shared" si="1"/>
        <v>-35</v>
      </c>
      <c r="L24" s="87"/>
      <c r="M24" s="87"/>
      <c r="N24" s="16"/>
    </row>
    <row r="25" spans="1:14" ht="12.75">
      <c r="A25" s="16"/>
      <c r="B25" s="16" t="s">
        <v>49</v>
      </c>
      <c r="C25" s="86"/>
      <c r="E25" s="102">
        <v>50</v>
      </c>
      <c r="F25" s="16"/>
      <c r="H25" s="46"/>
      <c r="I25" s="86">
        <v>50</v>
      </c>
      <c r="J25" s="16"/>
      <c r="K25" s="46">
        <f t="shared" si="1"/>
        <v>0</v>
      </c>
      <c r="L25" s="87"/>
      <c r="M25" s="87"/>
      <c r="N25" s="16"/>
    </row>
    <row r="26" spans="1:14" ht="12.75">
      <c r="A26" s="16"/>
      <c r="B26" s="16" t="s">
        <v>79</v>
      </c>
      <c r="C26" s="86"/>
      <c r="E26" s="102">
        <v>360</v>
      </c>
      <c r="F26" s="16"/>
      <c r="H26" s="46"/>
      <c r="I26" s="86">
        <v>0</v>
      </c>
      <c r="J26" s="16"/>
      <c r="K26" s="46">
        <f t="shared" si="1"/>
        <v>-360</v>
      </c>
      <c r="L26" s="87"/>
      <c r="M26" s="87"/>
      <c r="N26" s="16"/>
    </row>
    <row r="27" spans="1:14" ht="12.75">
      <c r="A27" s="16"/>
      <c r="B27" s="16" t="s">
        <v>22</v>
      </c>
      <c r="C27" s="86"/>
      <c r="E27" s="102">
        <v>69.31</v>
      </c>
      <c r="F27" s="16"/>
      <c r="H27" s="46"/>
      <c r="I27" s="86">
        <v>37.57</v>
      </c>
      <c r="J27" s="16"/>
      <c r="K27" s="46">
        <f t="shared" si="1"/>
        <v>-31.740000000000002</v>
      </c>
      <c r="L27" s="87"/>
      <c r="M27" s="87"/>
      <c r="N27" s="16"/>
    </row>
    <row r="28" spans="1:14" ht="12.75">
      <c r="A28" s="16"/>
      <c r="B28" s="16" t="s">
        <v>23</v>
      </c>
      <c r="C28" s="86"/>
      <c r="E28" s="102">
        <v>41</v>
      </c>
      <c r="F28" s="16"/>
      <c r="H28" s="46"/>
      <c r="I28" s="86">
        <v>21</v>
      </c>
      <c r="J28" s="16"/>
      <c r="K28" s="46">
        <f t="shared" si="1"/>
        <v>-20</v>
      </c>
      <c r="L28" s="87"/>
      <c r="M28" s="87"/>
      <c r="N28" s="16"/>
    </row>
    <row r="29" spans="1:14" ht="12.75">
      <c r="A29" s="16"/>
      <c r="B29" s="16" t="s">
        <v>24</v>
      </c>
      <c r="C29" s="86"/>
      <c r="E29" s="102">
        <v>364.8</v>
      </c>
      <c r="F29" s="16"/>
      <c r="H29" s="46"/>
      <c r="I29" s="86">
        <v>402</v>
      </c>
      <c r="J29" s="16"/>
      <c r="K29" s="46">
        <f t="shared" si="1"/>
        <v>37.19999999999999</v>
      </c>
      <c r="L29" s="87"/>
      <c r="M29" s="87"/>
      <c r="N29" s="16"/>
    </row>
    <row r="30" spans="1:14" ht="12.75">
      <c r="A30" s="16"/>
      <c r="B30" s="16" t="s">
        <v>50</v>
      </c>
      <c r="C30" s="86"/>
      <c r="E30" s="102">
        <v>48</v>
      </c>
      <c r="F30" s="16"/>
      <c r="H30" s="46"/>
      <c r="I30" s="86">
        <v>48</v>
      </c>
      <c r="J30" s="16"/>
      <c r="K30" s="46">
        <f t="shared" si="1"/>
        <v>0</v>
      </c>
      <c r="L30" s="87"/>
      <c r="M30" s="88"/>
      <c r="N30" s="16"/>
    </row>
    <row r="31" spans="1:14" ht="12.75">
      <c r="A31" s="16"/>
      <c r="B31" s="16" t="s">
        <v>89</v>
      </c>
      <c r="C31" s="46"/>
      <c r="E31" s="102">
        <v>0</v>
      </c>
      <c r="F31" s="16"/>
      <c r="H31" s="46"/>
      <c r="I31" s="86">
        <v>3600</v>
      </c>
      <c r="J31" s="16"/>
      <c r="K31" s="46">
        <f t="shared" si="1"/>
        <v>3600</v>
      </c>
      <c r="L31" s="53"/>
      <c r="M31" s="47"/>
      <c r="N31" s="16"/>
    </row>
    <row r="32" spans="1:14" ht="12.75">
      <c r="A32" s="16"/>
      <c r="B32" s="16" t="s">
        <v>110</v>
      </c>
      <c r="C32" s="47"/>
      <c r="E32" s="102">
        <v>41.57</v>
      </c>
      <c r="F32" s="16"/>
      <c r="H32" s="16"/>
      <c r="I32" s="86">
        <v>323.24</v>
      </c>
      <c r="J32" s="16"/>
      <c r="K32" s="46">
        <f t="shared" si="1"/>
        <v>281.67</v>
      </c>
      <c r="L32" s="47"/>
      <c r="M32" s="47"/>
      <c r="N32" s="16"/>
    </row>
    <row r="33" spans="1:14" ht="12.75">
      <c r="A33" s="16"/>
      <c r="B33" s="16" t="s">
        <v>75</v>
      </c>
      <c r="C33" s="47"/>
      <c r="D33" s="16"/>
      <c r="E33" s="19">
        <v>1025.4</v>
      </c>
      <c r="F33" s="16"/>
      <c r="G33" s="86"/>
      <c r="H33" s="16"/>
      <c r="I33" s="86">
        <v>0</v>
      </c>
      <c r="J33" s="16"/>
      <c r="K33" s="46">
        <f t="shared" si="1"/>
        <v>-1025.4</v>
      </c>
      <c r="L33" s="47"/>
      <c r="M33" s="47"/>
      <c r="N33" s="16"/>
    </row>
    <row r="34" spans="1:14" ht="12.75">
      <c r="A34" s="16"/>
      <c r="B34" s="16" t="s">
        <v>80</v>
      </c>
      <c r="C34" s="47"/>
      <c r="D34" s="16"/>
      <c r="E34" s="19">
        <v>150</v>
      </c>
      <c r="F34" s="16"/>
      <c r="G34" s="86"/>
      <c r="H34" s="16"/>
      <c r="I34" s="86">
        <v>150</v>
      </c>
      <c r="J34" s="16"/>
      <c r="K34" s="46">
        <f t="shared" si="1"/>
        <v>0</v>
      </c>
      <c r="L34" s="47"/>
      <c r="M34" s="47"/>
      <c r="N34" s="16"/>
    </row>
    <row r="35" spans="1:14" ht="12.75">
      <c r="A35" s="16"/>
      <c r="B35" s="16"/>
      <c r="C35" s="47"/>
      <c r="D35" s="16"/>
      <c r="E35" s="19"/>
      <c r="F35" s="16"/>
      <c r="G35" s="86"/>
      <c r="H35" s="16"/>
      <c r="I35" s="86"/>
      <c r="J35" s="16"/>
      <c r="K35" s="46"/>
      <c r="L35" s="47"/>
      <c r="M35" s="47"/>
      <c r="N35" s="16"/>
    </row>
    <row r="36" spans="1:14" ht="13.5" thickBot="1">
      <c r="A36" s="16"/>
      <c r="B36" s="16" t="s">
        <v>51</v>
      </c>
      <c r="D36" s="58"/>
      <c r="E36" s="101">
        <f>SUM(E18:E34)</f>
        <v>5638.3099999999995</v>
      </c>
      <c r="F36" s="23"/>
      <c r="G36" s="103"/>
      <c r="H36" s="41"/>
      <c r="I36" s="109">
        <f>SUM(I18:I34)</f>
        <v>8223.74</v>
      </c>
      <c r="J36" s="16"/>
      <c r="K36" s="46">
        <f>I36-E36</f>
        <v>2585.4300000000003</v>
      </c>
      <c r="L36" s="47"/>
      <c r="M36" s="47"/>
      <c r="N36" s="16"/>
    </row>
    <row r="37" spans="1:14" ht="13.5" thickTop="1">
      <c r="A37" s="16"/>
      <c r="B37" s="16"/>
      <c r="C37" s="16"/>
      <c r="D37" s="16"/>
      <c r="E37" s="47"/>
      <c r="F37" s="41"/>
      <c r="G37" s="89"/>
      <c r="H37" s="41"/>
      <c r="I37" s="46"/>
      <c r="J37" s="16"/>
      <c r="K37" s="16"/>
      <c r="L37" s="47"/>
      <c r="M37" s="47"/>
      <c r="N37" s="16"/>
    </row>
    <row r="38" spans="1:14" ht="12.75">
      <c r="A38" s="16"/>
      <c r="B38" s="16"/>
      <c r="C38" s="18"/>
      <c r="D38" s="16"/>
      <c r="E38" s="16"/>
      <c r="F38" s="16"/>
      <c r="G38" s="18"/>
      <c r="H38" s="16"/>
      <c r="I38" s="46"/>
      <c r="J38" s="16"/>
      <c r="K38" s="16" t="s">
        <v>14</v>
      </c>
      <c r="L38" s="47"/>
      <c r="M38" s="47"/>
      <c r="N38" s="16"/>
    </row>
    <row r="39" spans="1:14" ht="12.75">
      <c r="A39" s="16"/>
      <c r="B39" s="16"/>
      <c r="C39" s="18"/>
      <c r="D39" s="16"/>
      <c r="E39" s="16"/>
      <c r="F39" s="16"/>
      <c r="G39" s="18"/>
      <c r="H39" s="16"/>
      <c r="I39" s="18"/>
      <c r="J39" s="16"/>
      <c r="K39" s="16"/>
      <c r="L39" s="47"/>
      <c r="M39" s="47"/>
      <c r="N39" s="16"/>
    </row>
    <row r="40" spans="1:14" ht="12.75">
      <c r="A40" s="70"/>
      <c r="B40" s="70"/>
      <c r="C40" s="90"/>
      <c r="D40" s="1"/>
      <c r="E40" s="1"/>
      <c r="F40" s="16"/>
      <c r="G40" s="2"/>
      <c r="H40" s="1"/>
      <c r="I40" s="90"/>
      <c r="J40" s="70" t="s">
        <v>52</v>
      </c>
      <c r="K40" s="70"/>
      <c r="L40" s="91"/>
      <c r="M40" s="91"/>
      <c r="N40" s="70"/>
    </row>
    <row r="41" spans="1:14" ht="12.75">
      <c r="A41" s="70"/>
      <c r="B41" s="70"/>
      <c r="C41" s="70"/>
      <c r="D41" s="70"/>
      <c r="E41" s="91"/>
      <c r="F41" s="70"/>
      <c r="G41" s="92"/>
      <c r="H41" s="70"/>
      <c r="I41" s="93"/>
      <c r="J41" s="70"/>
      <c r="K41" s="70"/>
      <c r="L41" s="91"/>
      <c r="M41" s="91"/>
      <c r="N41" s="70"/>
    </row>
    <row r="42" spans="1:14" ht="12.75">
      <c r="A42" s="70"/>
      <c r="B42" s="94"/>
      <c r="C42" s="95"/>
      <c r="D42" s="96"/>
      <c r="E42" s="97"/>
      <c r="F42" s="70"/>
      <c r="G42" s="92"/>
      <c r="H42" s="70"/>
      <c r="I42" s="92"/>
      <c r="J42" s="70"/>
      <c r="K42" s="70"/>
      <c r="L42" s="91"/>
      <c r="M42" s="91"/>
      <c r="N42" s="70"/>
    </row>
    <row r="43" spans="1:14" ht="12.75">
      <c r="A43" s="70"/>
      <c r="B43" s="94"/>
      <c r="C43" s="95"/>
      <c r="D43" s="96"/>
      <c r="E43" s="70"/>
      <c r="F43" s="70"/>
      <c r="G43" s="18"/>
      <c r="H43" s="70"/>
      <c r="I43" s="92"/>
      <c r="J43" s="70"/>
      <c r="K43" s="70"/>
      <c r="L43" s="91"/>
      <c r="M43" s="91"/>
      <c r="N43" s="70"/>
    </row>
    <row r="44" spans="1:14" ht="12.75">
      <c r="A44" s="70"/>
      <c r="B44" s="94"/>
      <c r="C44" s="95"/>
      <c r="D44" s="96"/>
      <c r="E44" s="70"/>
      <c r="F44" s="70"/>
      <c r="G44" s="18"/>
      <c r="H44" s="70"/>
      <c r="I44" s="92"/>
      <c r="J44" s="70"/>
      <c r="K44" s="70"/>
      <c r="L44" s="91"/>
      <c r="M44" s="91"/>
      <c r="N44" s="70"/>
    </row>
    <row r="45" spans="1:14" ht="12.75">
      <c r="A45" s="70"/>
      <c r="B45" s="98"/>
      <c r="C45" s="95"/>
      <c r="D45" s="96"/>
      <c r="E45" s="91"/>
      <c r="F45" s="91"/>
      <c r="G45" s="89"/>
      <c r="H45" s="70"/>
      <c r="I45" s="92"/>
      <c r="J45" s="70"/>
      <c r="K45" s="70"/>
      <c r="L45" s="91" t="s">
        <v>25</v>
      </c>
      <c r="M45" s="91"/>
      <c r="N45" s="70"/>
    </row>
    <row r="46" spans="1:14" ht="12.75">
      <c r="A46" s="70"/>
      <c r="B46" s="96"/>
      <c r="C46" s="95"/>
      <c r="D46" s="96"/>
      <c r="E46" s="91"/>
      <c r="F46" s="91"/>
      <c r="G46" s="93"/>
      <c r="H46" s="91"/>
      <c r="I46" s="93"/>
      <c r="J46" s="70"/>
      <c r="K46" s="70"/>
      <c r="L46" s="70"/>
      <c r="M46" s="70"/>
      <c r="N46" s="70"/>
    </row>
  </sheetData>
  <sheetProtection selectLockedCells="1" selectUnlockedCells="1"/>
  <printOptions/>
  <pageMargins left="0.2362204724409449" right="0.2362204724409449" top="0" bottom="0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7">
      <selection activeCell="L19" sqref="L19"/>
    </sheetView>
  </sheetViews>
  <sheetFormatPr defaultColWidth="9.140625" defaultRowHeight="12.75"/>
  <sheetData>
    <row r="1" ht="12.75">
      <c r="A1" t="s">
        <v>27</v>
      </c>
    </row>
    <row r="3" ht="12.75">
      <c r="A3" s="1" t="s">
        <v>84</v>
      </c>
    </row>
    <row r="5" spans="1:5" ht="12.75">
      <c r="A5" t="s">
        <v>57</v>
      </c>
      <c r="E5" t="s">
        <v>58</v>
      </c>
    </row>
    <row r="7" spans="1:6" ht="15">
      <c r="A7" s="114" t="s">
        <v>114</v>
      </c>
      <c r="B7" s="113"/>
      <c r="C7" s="115"/>
      <c r="D7" s="116"/>
      <c r="E7" s="113"/>
      <c r="F7" s="113">
        <v>8946.31</v>
      </c>
    </row>
    <row r="8" spans="1:6" ht="15">
      <c r="A8" s="114"/>
      <c r="B8" s="113"/>
      <c r="C8" s="110"/>
      <c r="D8" s="113"/>
      <c r="E8" s="113"/>
      <c r="F8" s="113"/>
    </row>
    <row r="9" spans="1:6" ht="15">
      <c r="A9" s="117" t="s">
        <v>59</v>
      </c>
      <c r="B9" s="118"/>
      <c r="C9" s="110"/>
      <c r="D9" s="113"/>
      <c r="E9" s="119"/>
      <c r="F9" s="113"/>
    </row>
    <row r="10" spans="1:6" ht="15.75">
      <c r="A10" s="117"/>
      <c r="B10" s="118"/>
      <c r="C10" s="110">
        <v>625</v>
      </c>
      <c r="D10" s="127">
        <v>27.99</v>
      </c>
      <c r="E10" s="119"/>
      <c r="F10" s="113"/>
    </row>
    <row r="11" spans="1:6" ht="15.75">
      <c r="A11" s="114"/>
      <c r="B11" s="119"/>
      <c r="C11" s="111">
        <v>626</v>
      </c>
      <c r="D11" s="112">
        <v>15</v>
      </c>
      <c r="E11" s="119"/>
      <c r="F11" s="113"/>
    </row>
    <row r="12" spans="1:6" ht="15">
      <c r="A12" s="114"/>
      <c r="B12" s="119"/>
      <c r="C12" s="110">
        <v>627</v>
      </c>
      <c r="D12" s="86">
        <v>150</v>
      </c>
      <c r="E12" s="119"/>
      <c r="F12" s="113"/>
    </row>
    <row r="13" spans="1:6" ht="15">
      <c r="A13" s="114"/>
      <c r="B13" s="113"/>
      <c r="C13" s="110"/>
      <c r="D13" s="104"/>
      <c r="E13" s="113"/>
      <c r="F13" s="113"/>
    </row>
    <row r="14" spans="1:6" ht="15">
      <c r="A14" s="114"/>
      <c r="B14" s="113"/>
      <c r="C14" s="120"/>
      <c r="E14" s="121">
        <f>D10+D12+D11+D13</f>
        <v>192.99</v>
      </c>
      <c r="F14" s="113"/>
    </row>
    <row r="15" spans="1:6" ht="15">
      <c r="A15" s="114"/>
      <c r="B15" s="113"/>
      <c r="C15" s="120"/>
      <c r="D15" s="113"/>
      <c r="E15" s="122"/>
      <c r="F15" s="123"/>
    </row>
    <row r="16" spans="1:6" ht="13.5" thickBot="1">
      <c r="A16" s="1" t="s">
        <v>78</v>
      </c>
      <c r="E16" s="124"/>
      <c r="F16" s="125">
        <f>F7-E14</f>
        <v>8753.32</v>
      </c>
    </row>
    <row r="17" ht="13.5" thickTop="1"/>
    <row r="18" ht="12.75">
      <c r="F18" s="126"/>
    </row>
    <row r="22" ht="12.75">
      <c r="A22" t="s">
        <v>60</v>
      </c>
    </row>
    <row r="24" spans="1:6" ht="12.75">
      <c r="A24" t="s">
        <v>85</v>
      </c>
      <c r="F24" s="104">
        <v>5889.61</v>
      </c>
    </row>
    <row r="25" spans="1:6" ht="12.75">
      <c r="A25" t="s">
        <v>61</v>
      </c>
      <c r="F25" s="104">
        <v>11087.45</v>
      </c>
    </row>
    <row r="26" spans="1:6" ht="12.75">
      <c r="A26" t="s">
        <v>62</v>
      </c>
      <c r="F26" s="104">
        <v>8223.74</v>
      </c>
    </row>
    <row r="27" spans="1:6" ht="13.5" thickBot="1">
      <c r="A27" t="s">
        <v>86</v>
      </c>
      <c r="F27" s="105">
        <f>F24+F25-F26</f>
        <v>8753.320000000002</v>
      </c>
    </row>
    <row r="28" ht="13.5" thickTop="1"/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0" sqref="A20"/>
    </sheetView>
  </sheetViews>
  <sheetFormatPr defaultColWidth="9.140625" defaultRowHeight="12.75"/>
  <cols>
    <col min="2" max="2" width="15.28125" style="0" customWidth="1"/>
    <col min="3" max="3" width="12.8515625" style="0" customWidth="1"/>
    <col min="4" max="4" width="28.7109375" style="0" customWidth="1"/>
    <col min="5" max="5" width="10.28125" style="0" customWidth="1"/>
    <col min="6" max="6" width="6.8515625" style="0" customWidth="1"/>
    <col min="7" max="7" width="8.421875" style="0" customWidth="1"/>
  </cols>
  <sheetData>
    <row r="1" spans="1:7" ht="12.75">
      <c r="A1" t="s">
        <v>63</v>
      </c>
      <c r="B1" t="s">
        <v>88</v>
      </c>
      <c r="C1" t="s">
        <v>64</v>
      </c>
      <c r="D1" t="s">
        <v>65</v>
      </c>
      <c r="E1" s="107" t="s">
        <v>66</v>
      </c>
      <c r="F1" t="s">
        <v>71</v>
      </c>
      <c r="G1" t="s">
        <v>72</v>
      </c>
    </row>
    <row r="2" spans="2:8" ht="12.75">
      <c r="B2" t="s">
        <v>87</v>
      </c>
      <c r="C2">
        <v>599</v>
      </c>
      <c r="D2" t="s">
        <v>89</v>
      </c>
      <c r="E2" s="107">
        <v>3600</v>
      </c>
      <c r="F2" s="86">
        <v>600</v>
      </c>
      <c r="G2" s="86">
        <f>E2-F2</f>
        <v>3000</v>
      </c>
      <c r="H2" t="s">
        <v>90</v>
      </c>
    </row>
    <row r="3" spans="2:8" ht="12.75">
      <c r="B3" t="s">
        <v>91</v>
      </c>
      <c r="C3">
        <v>602</v>
      </c>
      <c r="D3" t="s">
        <v>67</v>
      </c>
      <c r="E3" s="107">
        <v>313.4</v>
      </c>
      <c r="F3" s="86">
        <v>0</v>
      </c>
      <c r="G3" s="86">
        <f aca="true" t="shared" si="0" ref="G3:G17">E3-F3</f>
        <v>313.4</v>
      </c>
      <c r="H3" t="s">
        <v>92</v>
      </c>
    </row>
    <row r="4" spans="3:8" ht="12.75">
      <c r="C4">
        <v>605</v>
      </c>
      <c r="D4" t="s">
        <v>68</v>
      </c>
      <c r="E4" s="107">
        <v>339.06</v>
      </c>
      <c r="F4" s="86"/>
      <c r="G4" s="86">
        <f t="shared" si="0"/>
        <v>339.06</v>
      </c>
      <c r="H4" t="s">
        <v>69</v>
      </c>
    </row>
    <row r="5" spans="2:8" ht="12.75">
      <c r="B5" t="s">
        <v>94</v>
      </c>
      <c r="C5">
        <v>606</v>
      </c>
      <c r="D5" t="s">
        <v>73</v>
      </c>
      <c r="E5" s="107">
        <v>375</v>
      </c>
      <c r="F5" s="86">
        <v>0</v>
      </c>
      <c r="G5" s="86">
        <f t="shared" si="0"/>
        <v>375</v>
      </c>
      <c r="H5" t="s">
        <v>74</v>
      </c>
    </row>
    <row r="6" spans="2:8" ht="12.75">
      <c r="B6" t="s">
        <v>93</v>
      </c>
      <c r="C6">
        <v>607</v>
      </c>
      <c r="D6" t="s">
        <v>67</v>
      </c>
      <c r="E6" s="107">
        <v>308.75</v>
      </c>
      <c r="F6" s="86">
        <v>170.9</v>
      </c>
      <c r="G6" s="86">
        <f t="shared" si="0"/>
        <v>137.85</v>
      </c>
      <c r="H6" t="s">
        <v>92</v>
      </c>
    </row>
    <row r="7" spans="2:8" ht="12.75">
      <c r="B7" t="s">
        <v>95</v>
      </c>
      <c r="C7">
        <v>610</v>
      </c>
      <c r="D7" t="s">
        <v>96</v>
      </c>
      <c r="E7" s="107">
        <v>101.86</v>
      </c>
      <c r="F7" s="86">
        <v>16.98</v>
      </c>
      <c r="G7" s="86">
        <f t="shared" si="0"/>
        <v>84.88</v>
      </c>
      <c r="H7" t="s">
        <v>54</v>
      </c>
    </row>
    <row r="8" spans="3:8" ht="12.75">
      <c r="C8">
        <v>611</v>
      </c>
      <c r="D8" t="s">
        <v>67</v>
      </c>
      <c r="E8" s="107">
        <v>308.75</v>
      </c>
      <c r="F8" s="86"/>
      <c r="G8" s="86">
        <f t="shared" si="0"/>
        <v>308.75</v>
      </c>
      <c r="H8" t="s">
        <v>92</v>
      </c>
    </row>
    <row r="9" spans="3:8" ht="12.75">
      <c r="C9">
        <v>613</v>
      </c>
      <c r="D9" t="s">
        <v>97</v>
      </c>
      <c r="E9" s="107">
        <v>200</v>
      </c>
      <c r="F9" s="86"/>
      <c r="G9" s="86">
        <f t="shared" si="0"/>
        <v>200</v>
      </c>
      <c r="H9" t="s">
        <v>70</v>
      </c>
    </row>
    <row r="10" spans="3:8" ht="12.75">
      <c r="C10">
        <v>614</v>
      </c>
      <c r="D10" t="s">
        <v>98</v>
      </c>
      <c r="E10" s="107">
        <v>200</v>
      </c>
      <c r="F10" s="86"/>
      <c r="G10" s="86">
        <f t="shared" si="0"/>
        <v>200</v>
      </c>
      <c r="H10" t="s">
        <v>70</v>
      </c>
    </row>
    <row r="11" spans="3:8" ht="12.75">
      <c r="C11">
        <v>615</v>
      </c>
      <c r="D11" t="s">
        <v>99</v>
      </c>
      <c r="E11" s="107">
        <v>200</v>
      </c>
      <c r="F11" s="86"/>
      <c r="G11" s="86">
        <f t="shared" si="0"/>
        <v>200</v>
      </c>
      <c r="H11" t="s">
        <v>70</v>
      </c>
    </row>
    <row r="12" spans="3:8" ht="12.75">
      <c r="C12">
        <v>616</v>
      </c>
      <c r="D12" t="s">
        <v>76</v>
      </c>
      <c r="E12" s="107">
        <v>200</v>
      </c>
      <c r="F12" s="86"/>
      <c r="G12" s="86">
        <f t="shared" si="0"/>
        <v>200</v>
      </c>
      <c r="H12" t="s">
        <v>70</v>
      </c>
    </row>
    <row r="13" spans="2:8" ht="12.75">
      <c r="B13" s="106"/>
      <c r="C13">
        <v>617</v>
      </c>
      <c r="D13" t="s">
        <v>100</v>
      </c>
      <c r="E13" s="107">
        <v>200</v>
      </c>
      <c r="F13" s="86"/>
      <c r="G13" s="86">
        <f t="shared" si="0"/>
        <v>200</v>
      </c>
      <c r="H13" t="s">
        <v>70</v>
      </c>
    </row>
    <row r="14" spans="2:8" ht="12.75">
      <c r="B14" s="106" t="s">
        <v>101</v>
      </c>
      <c r="C14">
        <v>619</v>
      </c>
      <c r="D14" t="s">
        <v>102</v>
      </c>
      <c r="E14" s="107">
        <v>402</v>
      </c>
      <c r="F14" s="86">
        <v>67</v>
      </c>
      <c r="G14" s="86">
        <f t="shared" si="0"/>
        <v>335</v>
      </c>
      <c r="H14" t="s">
        <v>103</v>
      </c>
    </row>
    <row r="15" spans="2:8" ht="12.75">
      <c r="B15" t="s">
        <v>104</v>
      </c>
      <c r="C15">
        <v>621</v>
      </c>
      <c r="D15" t="s">
        <v>96</v>
      </c>
      <c r="E15" s="107">
        <v>221.38</v>
      </c>
      <c r="F15" s="86">
        <v>36.9</v>
      </c>
      <c r="G15" s="86">
        <f t="shared" si="0"/>
        <v>184.48</v>
      </c>
      <c r="H15" t="s">
        <v>108</v>
      </c>
    </row>
    <row r="16" spans="1:8" ht="12.75">
      <c r="A16">
        <v>2020</v>
      </c>
      <c r="B16" t="s">
        <v>105</v>
      </c>
      <c r="C16">
        <v>623</v>
      </c>
      <c r="D16" t="s">
        <v>67</v>
      </c>
      <c r="E16" s="107">
        <v>323.9</v>
      </c>
      <c r="F16" s="86"/>
      <c r="G16" s="86">
        <f t="shared" si="0"/>
        <v>323.9</v>
      </c>
      <c r="H16" t="s">
        <v>92</v>
      </c>
    </row>
    <row r="17" spans="2:8" ht="12.75">
      <c r="B17" t="s">
        <v>106</v>
      </c>
      <c r="C17">
        <v>627</v>
      </c>
      <c r="D17" t="s">
        <v>77</v>
      </c>
      <c r="E17" s="107">
        <v>150</v>
      </c>
      <c r="F17" s="86">
        <v>25</v>
      </c>
      <c r="G17" s="86">
        <f t="shared" si="0"/>
        <v>125</v>
      </c>
      <c r="H17" t="s">
        <v>107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37.28125" style="0" customWidth="1"/>
  </cols>
  <sheetData>
    <row r="1" ht="12.75">
      <c r="A1" t="s">
        <v>129</v>
      </c>
    </row>
    <row r="2" ht="12.75">
      <c r="A2" t="s">
        <v>130</v>
      </c>
    </row>
    <row r="3" ht="12.75">
      <c r="A3">
        <v>2015</v>
      </c>
    </row>
    <row r="4" ht="12.75">
      <c r="A4">
        <v>1550</v>
      </c>
    </row>
    <row r="5" ht="12.75">
      <c r="A5" t="s">
        <v>131</v>
      </c>
    </row>
    <row r="6" ht="12.75">
      <c r="A6">
        <v>2015</v>
      </c>
    </row>
    <row r="7" ht="12.75">
      <c r="A7">
        <v>450</v>
      </c>
    </row>
    <row r="8" ht="12.75">
      <c r="A8" t="s">
        <v>132</v>
      </c>
    </row>
    <row r="9" ht="12.75">
      <c r="A9">
        <v>2015</v>
      </c>
    </row>
    <row r="10" ht="12.75">
      <c r="A10">
        <v>100</v>
      </c>
    </row>
    <row r="11" ht="12.75">
      <c r="A11" t="s">
        <v>133</v>
      </c>
    </row>
    <row r="12" ht="12.75">
      <c r="A12">
        <v>2014</v>
      </c>
    </row>
    <row r="13" ht="12.75">
      <c r="A13">
        <v>500</v>
      </c>
    </row>
    <row r="14" ht="12.75">
      <c r="A14" t="s">
        <v>134</v>
      </c>
    </row>
    <row r="15" ht="12.75">
      <c r="A15">
        <v>2016</v>
      </c>
    </row>
    <row r="16" ht="12.75">
      <c r="A16">
        <v>239</v>
      </c>
    </row>
    <row r="17" ht="12.75">
      <c r="A17" t="s">
        <v>135</v>
      </c>
    </row>
    <row r="18" ht="12.75">
      <c r="A18">
        <v>2017</v>
      </c>
    </row>
    <row r="19" ht="12.75">
      <c r="A19">
        <v>15660</v>
      </c>
    </row>
    <row r="20" ht="12.75">
      <c r="A20" t="s">
        <v>75</v>
      </c>
    </row>
    <row r="21" ht="12.75">
      <c r="A21">
        <v>2018</v>
      </c>
    </row>
    <row r="22" ht="12.75">
      <c r="A22">
        <v>854</v>
      </c>
    </row>
    <row r="23" ht="12.75">
      <c r="A23" t="s">
        <v>136</v>
      </c>
    </row>
    <row r="24" ht="12.75">
      <c r="A24">
        <v>19353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Lorraine Buttery</dc:creator>
  <cp:keywords/>
  <dc:description/>
  <cp:lastModifiedBy>Lorraine Buttery</cp:lastModifiedBy>
  <cp:lastPrinted>2020-05-06T10:54:30Z</cp:lastPrinted>
  <dcterms:created xsi:type="dcterms:W3CDTF">2018-06-03T12:53:47Z</dcterms:created>
  <dcterms:modified xsi:type="dcterms:W3CDTF">2020-06-16T13:42:20Z</dcterms:modified>
  <cp:category/>
  <cp:version/>
  <cp:contentType/>
  <cp:contentStatus/>
</cp:coreProperties>
</file>