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545" windowHeight="8655" firstSheet="1" activeTab="5"/>
  </bookViews>
  <sheets>
    <sheet name="Statement of Accounts" sheetId="1" r:id="rId1"/>
    <sheet name="Variances" sheetId="2" r:id="rId2"/>
    <sheet name="Summary" sheetId="3" r:id="rId3"/>
    <sheet name="Items Costing over £100" sheetId="4" r:id="rId4"/>
    <sheet name="Bank Rec" sheetId="5" r:id="rId5"/>
    <sheet name="Cash Book" sheetId="6" r:id="rId6"/>
  </sheets>
  <definedNames/>
  <calcPr fullCalcOnLoad="1"/>
</workbook>
</file>

<file path=xl/sharedStrings.xml><?xml version="1.0" encoding="utf-8"?>
<sst xmlns="http://schemas.openxmlformats.org/spreadsheetml/2006/main" count="375" uniqueCount="256">
  <si>
    <t>Line No</t>
  </si>
  <si>
    <t>Balance Brought Forward</t>
  </si>
  <si>
    <t>Annual Precept</t>
  </si>
  <si>
    <t>Total Other Receipts</t>
  </si>
  <si>
    <t>Staff Costs</t>
  </si>
  <si>
    <t>Loan Interest/Capital Repayments</t>
  </si>
  <si>
    <t>Total Other Payments</t>
  </si>
  <si>
    <t>Balance Carried Forward</t>
  </si>
  <si>
    <t>Total Cash &amp; Investments</t>
  </si>
  <si>
    <t>Total Fixed Assets (Insured Value)</t>
  </si>
  <si>
    <t>Total Borrowing</t>
  </si>
  <si>
    <t xml:space="preserve"> </t>
  </si>
  <si>
    <t xml:space="preserve">  Statement of Accounts and Variance Notes to the Accounts</t>
  </si>
  <si>
    <t xml:space="preserve">Variance Notes </t>
  </si>
  <si>
    <t>£</t>
  </si>
  <si>
    <t>.</t>
  </si>
  <si>
    <t>Annual Return for Year Ending 31st March 2016</t>
  </si>
  <si>
    <t xml:space="preserve">       To 31st March 2015</t>
  </si>
  <si>
    <t xml:space="preserve">       To 31st March 2016</t>
  </si>
  <si>
    <t>Prepared by  L D Buttery</t>
  </si>
  <si>
    <t>Clerk / R.F.O. May 2016</t>
  </si>
  <si>
    <t>Year Ending 31st March 2016</t>
  </si>
  <si>
    <t>Bank Reconciliation &amp; Variances</t>
  </si>
  <si>
    <t>BOX No. 3  Total Other receipts</t>
  </si>
  <si>
    <t xml:space="preserve">Variance </t>
  </si>
  <si>
    <t>Reason</t>
  </si>
  <si>
    <t>£ Amount</t>
  </si>
  <si>
    <t>Variance</t>
  </si>
  <si>
    <t>BOX No. 6 - All other payments</t>
  </si>
  <si>
    <t>Figure in 2015 column</t>
  </si>
  <si>
    <t>Figure in 2016 column</t>
  </si>
  <si>
    <t xml:space="preserve">                                Pre-Audit Summary of Receipts &amp; Payments Accounts to 31st March 2016</t>
  </si>
  <si>
    <r>
      <t xml:space="preserve">                 </t>
    </r>
    <r>
      <rPr>
        <i/>
        <u val="single"/>
        <sz val="9"/>
        <rFont val="Arial"/>
        <family val="2"/>
      </rPr>
      <t>To 31st March 2015</t>
    </r>
  </si>
  <si>
    <r>
      <t xml:space="preserve">                 </t>
    </r>
    <r>
      <rPr>
        <b/>
        <u val="single"/>
        <sz val="9"/>
        <rFont val="Arial"/>
        <family val="2"/>
      </rPr>
      <t>To 31st March 2016</t>
    </r>
  </si>
  <si>
    <t>RECEIPTS</t>
  </si>
  <si>
    <t xml:space="preserve">Council Tax </t>
  </si>
  <si>
    <t>VAT refund</t>
  </si>
  <si>
    <t>Locality Grant</t>
  </si>
  <si>
    <t>Transparency Grant</t>
  </si>
  <si>
    <t>Returned cheque</t>
  </si>
  <si>
    <t>TAP Fund</t>
  </si>
  <si>
    <t>Total Receipts</t>
  </si>
  <si>
    <t>PAYMENTS</t>
  </si>
  <si>
    <t>Admin Expences</t>
  </si>
  <si>
    <t>Insurance</t>
  </si>
  <si>
    <t>Grass Cutting</t>
  </si>
  <si>
    <t>Verge/Hedge Cutting</t>
  </si>
  <si>
    <t>Total Payments</t>
  </si>
  <si>
    <t>*</t>
  </si>
  <si>
    <t>Transparancy Grant received</t>
  </si>
  <si>
    <t>No VAT refund</t>
  </si>
  <si>
    <t>TAP fund received</t>
  </si>
  <si>
    <t>Difference in Council Taxgrant support</t>
  </si>
  <si>
    <t>Increase/decrease</t>
  </si>
  <si>
    <t xml:space="preserve">BOX 4 Staff Costs </t>
  </si>
  <si>
    <t>EXPLANATIONS of Variances Boxes 3, 4 &amp; 6</t>
  </si>
  <si>
    <t>Annual salary increase agreed to commence in May 2015</t>
  </si>
  <si>
    <t>Sutcombe Parish Council</t>
  </si>
  <si>
    <t>NatWest Account</t>
  </si>
  <si>
    <r>
      <t>Other receipts were decreased  on last year by</t>
    </r>
    <r>
      <rPr>
        <b/>
        <sz val="9"/>
        <rFont val="Arial"/>
        <family val="0"/>
      </rPr>
      <t xml:space="preserve"> £73 </t>
    </r>
    <r>
      <rPr>
        <sz val="9"/>
        <rFont val="Arial"/>
        <family val="0"/>
      </rPr>
      <t xml:space="preserve">due to: </t>
    </r>
  </si>
  <si>
    <t>Parish Newsletter costs reduced</t>
  </si>
  <si>
    <t>Grant not received</t>
  </si>
  <si>
    <t xml:space="preserve">Staff Costs increased by £192  due to increase in Salary </t>
  </si>
  <si>
    <r>
      <t xml:space="preserve">Other Payments were reduced on last year by </t>
    </r>
    <r>
      <rPr>
        <b/>
        <sz val="9"/>
        <rFont val="Arial"/>
        <family val="0"/>
      </rPr>
      <t xml:space="preserve">£1190 .00 </t>
    </r>
    <r>
      <rPr>
        <sz val="9"/>
        <rFont val="Arial"/>
        <family val="0"/>
      </rPr>
      <t>due to:</t>
    </r>
  </si>
  <si>
    <t>Wayleave Payment</t>
  </si>
  <si>
    <t>Newsletter</t>
  </si>
  <si>
    <t>DALC Subscription</t>
  </si>
  <si>
    <t>Grants Made</t>
  </si>
  <si>
    <t>Hire of Parish Hall for meetings</t>
  </si>
  <si>
    <t>Audit Costs Internal</t>
  </si>
  <si>
    <t>Newletter Printing</t>
  </si>
  <si>
    <t>Poppy Wreath</t>
  </si>
  <si>
    <t>Maintenance</t>
  </si>
  <si>
    <t>War Memmorial Cleaning</t>
  </si>
  <si>
    <t>Wel Medical</t>
  </si>
  <si>
    <t>New Pads For AED</t>
  </si>
  <si>
    <t>Payroll Charges</t>
  </si>
  <si>
    <t>Signs</t>
  </si>
  <si>
    <t>Direction Arms</t>
  </si>
  <si>
    <t>DALC- Training</t>
  </si>
  <si>
    <t>BHF</t>
  </si>
  <si>
    <t>Donation Towards Defib.</t>
  </si>
  <si>
    <t>Safety Tec</t>
  </si>
  <si>
    <t>A.Millman</t>
  </si>
  <si>
    <t>Electrics for defib cabinet</t>
  </si>
  <si>
    <t>3 Peaks Lgal Stationery</t>
  </si>
  <si>
    <t>Amazon Ink Cartridges/memory sticks</t>
  </si>
  <si>
    <t>Books for councillors</t>
  </si>
  <si>
    <t>Staff costs</t>
  </si>
  <si>
    <r>
      <t xml:space="preserve">      </t>
    </r>
    <r>
      <rPr>
        <u val="single"/>
        <sz val="10"/>
        <rFont val="Arial"/>
        <family val="2"/>
      </rPr>
      <t xml:space="preserve">  Sutcombe Parish Council</t>
    </r>
  </si>
  <si>
    <t>The balance of £5934 in the bank statements agrees with Box 8 on Annual Return.</t>
  </si>
  <si>
    <t>Admin Expences  increased by</t>
  </si>
  <si>
    <t>DALC Subscription  increased by</t>
  </si>
  <si>
    <t>Insurance  increased by</t>
  </si>
  <si>
    <t>Grass Cutting  increased by</t>
  </si>
  <si>
    <t>Verge/Hedge Cutting new contract (TAP Fund)</t>
  </si>
  <si>
    <t>Hire of Parish Hall for meetings decreased by</t>
  </si>
  <si>
    <t>Newletter Printing decreased by</t>
  </si>
  <si>
    <t>Poppy Wreath decreased by</t>
  </si>
  <si>
    <t>Maintenance last year war memorial cleaning</t>
  </si>
  <si>
    <t>Wel Medical (AED Pads renewed)</t>
  </si>
  <si>
    <t>Signs not purchased this year</t>
  </si>
  <si>
    <t>BHF Donation for AED</t>
  </si>
  <si>
    <t>Safety Tec AED Cabinet and Fixing</t>
  </si>
  <si>
    <t>There is one cheque which has not been encashed for £17.00</t>
  </si>
  <si>
    <t xml:space="preserve">May </t>
  </si>
  <si>
    <t>Items Costing over £100 year 2015-2016</t>
  </si>
  <si>
    <t>L.D.Buttery</t>
  </si>
  <si>
    <t>quarterly salary</t>
  </si>
  <si>
    <t>Community First Trading</t>
  </si>
  <si>
    <t>Annual Insurance</t>
  </si>
  <si>
    <t>July</t>
  </si>
  <si>
    <t>August</t>
  </si>
  <si>
    <t>Clements Hill Farm</t>
  </si>
  <si>
    <t>Verge/hedge cutting</t>
  </si>
  <si>
    <t>Annual Grant</t>
  </si>
  <si>
    <t>Sutcombe Free Charch</t>
  </si>
  <si>
    <t>St Andrews Church</t>
  </si>
  <si>
    <t>AnnualGrant</t>
  </si>
  <si>
    <t>March</t>
  </si>
  <si>
    <t>November</t>
  </si>
  <si>
    <t>Bank Reconcilliation 31st March 2016</t>
  </si>
  <si>
    <t>Balance as Bank Statement 31/03/2016</t>
  </si>
  <si>
    <t>Cheques Not Cleared</t>
  </si>
  <si>
    <t>Balance as Receipts and Payments account</t>
  </si>
  <si>
    <t>Line</t>
  </si>
  <si>
    <t>Date</t>
  </si>
  <si>
    <t>Details</t>
  </si>
  <si>
    <t>Min</t>
  </si>
  <si>
    <t>No of</t>
  </si>
  <si>
    <t>Cheque</t>
  </si>
  <si>
    <t>Receipts</t>
  </si>
  <si>
    <t>Payments</t>
  </si>
  <si>
    <t>Precept</t>
  </si>
  <si>
    <t xml:space="preserve">Other </t>
  </si>
  <si>
    <t>Clerks</t>
  </si>
  <si>
    <t>Admin</t>
  </si>
  <si>
    <t>Grants</t>
  </si>
  <si>
    <t>Vat Paid</t>
  </si>
  <si>
    <t>Vat Refund</t>
  </si>
  <si>
    <t>Comments</t>
  </si>
  <si>
    <t>No</t>
  </si>
  <si>
    <t>2015-2016</t>
  </si>
  <si>
    <t>Page</t>
  </si>
  <si>
    <t>Income</t>
  </si>
  <si>
    <t>Salary</t>
  </si>
  <si>
    <t>Expenses</t>
  </si>
  <si>
    <t>Paid</t>
  </si>
  <si>
    <t>&amp; Audit</t>
  </si>
  <si>
    <t>Vat Forward</t>
  </si>
  <si>
    <t>21st April</t>
  </si>
  <si>
    <t>Sutcombe Memorial Hall</t>
  </si>
  <si>
    <t>Hall Hire for meetings</t>
  </si>
  <si>
    <t>DALC</t>
  </si>
  <si>
    <t>6b</t>
  </si>
  <si>
    <t>Annual Membership Fees</t>
  </si>
  <si>
    <t>Torridge District Council</t>
  </si>
  <si>
    <t>8f</t>
  </si>
  <si>
    <t>Annual Precept First half</t>
  </si>
  <si>
    <t>11th May</t>
  </si>
  <si>
    <t>Amazon</t>
  </si>
  <si>
    <t>8d</t>
  </si>
  <si>
    <t>Memory Sticks</t>
  </si>
  <si>
    <t>L D Buttery</t>
  </si>
  <si>
    <t>8a</t>
  </si>
  <si>
    <t>Quarterly Salary</t>
  </si>
  <si>
    <t>8b</t>
  </si>
  <si>
    <t>A. Clayson</t>
  </si>
  <si>
    <t>8c</t>
  </si>
  <si>
    <t>Grass Cutting April</t>
  </si>
  <si>
    <t>21st May</t>
  </si>
  <si>
    <t>Annual Insurance (Underpayment)</t>
  </si>
  <si>
    <t>South &amp; West Audit</t>
  </si>
  <si>
    <t>External Audit</t>
  </si>
  <si>
    <t>Books for Councillors</t>
  </si>
  <si>
    <t>4th June</t>
  </si>
  <si>
    <t>A.Clayson</t>
  </si>
  <si>
    <t>Grass Cutting May</t>
  </si>
  <si>
    <t>20th July</t>
  </si>
  <si>
    <t>Grass Cutting June</t>
  </si>
  <si>
    <t>Devon County Council</t>
  </si>
  <si>
    <t>6d</t>
  </si>
  <si>
    <t>Printing for Newsletter</t>
  </si>
  <si>
    <t>6c</t>
  </si>
  <si>
    <t>Grass Cutting July</t>
  </si>
  <si>
    <t>6th August</t>
  </si>
  <si>
    <t>7e</t>
  </si>
  <si>
    <t>Hedge/Verge Cutting</t>
  </si>
  <si>
    <t>14th September</t>
  </si>
  <si>
    <t>7a</t>
  </si>
  <si>
    <t>Grass Cutting August</t>
  </si>
  <si>
    <t>7b</t>
  </si>
  <si>
    <t>Admin Exp May-Sep</t>
  </si>
  <si>
    <t>17th September</t>
  </si>
  <si>
    <t>Western Power</t>
  </si>
  <si>
    <t>7d</t>
  </si>
  <si>
    <t>Wayleave payment</t>
  </si>
  <si>
    <t>28th September</t>
  </si>
  <si>
    <t>TDCAP Precept</t>
  </si>
  <si>
    <t>1st October</t>
  </si>
  <si>
    <t>Seggons Newsletter</t>
  </si>
  <si>
    <t>Newsletter Advert</t>
  </si>
  <si>
    <t>14th October</t>
  </si>
  <si>
    <t>Grass Cutting September</t>
  </si>
  <si>
    <t>9th November</t>
  </si>
  <si>
    <t>Grass Cutting October</t>
  </si>
  <si>
    <t>D.A.L.C</t>
  </si>
  <si>
    <t>8h</t>
  </si>
  <si>
    <t>Training Session</t>
  </si>
  <si>
    <t>Royal British Legion</t>
  </si>
  <si>
    <t>PoppyWreath</t>
  </si>
  <si>
    <t>Sutcombe Free Church</t>
  </si>
  <si>
    <t>8g</t>
  </si>
  <si>
    <t>Citizens Advice Bureau</t>
  </si>
  <si>
    <t>Holsworthy Rural Transport</t>
  </si>
  <si>
    <t>Cheque Spoilt</t>
  </si>
  <si>
    <t>16th November</t>
  </si>
  <si>
    <t>Grass Cutting November</t>
  </si>
  <si>
    <t>30th November</t>
  </si>
  <si>
    <t>2nd December</t>
  </si>
  <si>
    <t>November Grass Cutting</t>
  </si>
  <si>
    <t>10th December</t>
  </si>
  <si>
    <t>Milton Damerel PC</t>
  </si>
  <si>
    <t>6 1</t>
  </si>
  <si>
    <t>admin expences</t>
  </si>
  <si>
    <t>11th January</t>
  </si>
  <si>
    <t>ink cartridges</t>
  </si>
  <si>
    <t>Sutcombe Parish Hall</t>
  </si>
  <si>
    <t>Room hire</t>
  </si>
  <si>
    <t xml:space="preserve">14th March </t>
  </si>
  <si>
    <t>admin expenses</t>
  </si>
  <si>
    <t>4th Quarter salary</t>
  </si>
  <si>
    <t xml:space="preserve">24th March </t>
  </si>
  <si>
    <t xml:space="preserve">      Total Receipts</t>
  </si>
  <si>
    <t xml:space="preserve">      Total Payments</t>
  </si>
  <si>
    <t>Vat Outstanding</t>
  </si>
  <si>
    <t>31st March 2015</t>
  </si>
  <si>
    <t>Balance Br Fwd</t>
  </si>
  <si>
    <t>Balance check Information</t>
  </si>
  <si>
    <t xml:space="preserve">Bl Fwd C/a </t>
  </si>
  <si>
    <t>31st March 2016</t>
  </si>
  <si>
    <t>Balance to Carry Fwd</t>
  </si>
  <si>
    <t>01213466        C/a</t>
  </si>
  <si>
    <t xml:space="preserve">Total </t>
  </si>
  <si>
    <t>Balance</t>
  </si>
  <si>
    <t>Total Balance</t>
  </si>
  <si>
    <t>(£300 taken for Hedge Cutting)</t>
  </si>
  <si>
    <t>Ringfenced  Election</t>
  </si>
  <si>
    <t>Tap Fund</t>
  </si>
  <si>
    <t>2015/2016 Project fund</t>
  </si>
  <si>
    <t>PC General Funds</t>
  </si>
  <si>
    <t xml:space="preserve">Signed by </t>
  </si>
  <si>
    <t>Chairman</t>
  </si>
  <si>
    <t>…………………………………………………………….....</t>
  </si>
  <si>
    <t>……………………..</t>
  </si>
  <si>
    <t xml:space="preserve">Clerk/RFO 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</si>
</sst>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"/>
    <numFmt numFmtId="166" formatCode="0.0%"/>
    <numFmt numFmtId="167" formatCode="\£#,##0.00"/>
    <numFmt numFmtId="168" formatCode="d\-mmm"/>
    <numFmt numFmtId="169" formatCode="dddd&quot;, &quot;mmmm\ dd&quot;, &quot;yyyy"/>
    <numFmt numFmtId="170" formatCode="m/d/yyyy"/>
  </numFmts>
  <fonts count="7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i/>
      <sz val="9"/>
      <name val="Arial"/>
      <family val="0"/>
    </font>
    <font>
      <u val="single"/>
      <sz val="10"/>
      <name val="Arial"/>
      <family val="0"/>
    </font>
    <font>
      <i/>
      <u val="single"/>
      <sz val="9"/>
      <name val="Arial"/>
      <family val="0"/>
    </font>
    <font>
      <b/>
      <i/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sz val="9"/>
      <color indexed="12"/>
      <name val="Arial"/>
      <family val="0"/>
    </font>
    <font>
      <b/>
      <i/>
      <sz val="9"/>
      <color indexed="12"/>
      <name val="Arial"/>
      <family val="0"/>
    </font>
    <font>
      <i/>
      <sz val="9"/>
      <color indexed="12"/>
      <name val="Arial"/>
      <family val="0"/>
    </font>
    <font>
      <sz val="10"/>
      <color indexed="12"/>
      <name val="Arial"/>
      <family val="0"/>
    </font>
    <font>
      <sz val="14"/>
      <name val="Arial"/>
      <family val="0"/>
    </font>
    <font>
      <b/>
      <sz val="9"/>
      <color indexed="12"/>
      <name val="Arial"/>
      <family val="0"/>
    </font>
    <font>
      <sz val="14"/>
      <color indexed="12"/>
      <name val="Arial"/>
      <family val="0"/>
    </font>
    <font>
      <u val="single"/>
      <sz val="12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8"/>
      <name val="Arial"/>
      <family val="2"/>
    </font>
    <font>
      <u val="single"/>
      <sz val="9"/>
      <color indexed="23"/>
      <name val="Arial"/>
      <family val="0"/>
    </font>
    <font>
      <sz val="9"/>
      <color indexed="23"/>
      <name val="Arial"/>
      <family val="0"/>
    </font>
    <font>
      <b/>
      <sz val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sz val="10"/>
      <color indexed="14"/>
      <name val="Arial"/>
      <family val="2"/>
    </font>
    <font>
      <sz val="11"/>
      <color indexed="14"/>
      <name val="Arial"/>
      <family val="2"/>
    </font>
    <font>
      <u val="single"/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2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0" fillId="0" borderId="0" xfId="0" applyFont="1" applyAlignment="1">
      <alignment/>
    </xf>
    <xf numFmtId="4" fontId="11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" fontId="13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2" fontId="10" fillId="0" borderId="0" xfId="0" applyNumberFormat="1" applyFont="1" applyAlignment="1">
      <alignment/>
    </xf>
    <xf numFmtId="6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4" fontId="1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" fontId="0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6" fontId="1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" fontId="5" fillId="0" borderId="0" xfId="0" applyNumberFormat="1" applyFont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4" fontId="24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25" fillId="0" borderId="0" xfId="0" applyFont="1" applyAlignment="1">
      <alignment/>
    </xf>
    <xf numFmtId="0" fontId="74" fillId="0" borderId="0" xfId="0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2" fontId="1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2" fontId="2" fillId="0" borderId="12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64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7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/>
    </xf>
    <xf numFmtId="0" fontId="45" fillId="0" borderId="13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/>
    </xf>
    <xf numFmtId="0" fontId="2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3" fillId="0" borderId="0" xfId="0" applyNumberFormat="1" applyFont="1" applyBorder="1" applyAlignment="1">
      <alignment/>
    </xf>
    <xf numFmtId="0" fontId="46" fillId="0" borderId="0" xfId="0" applyNumberFormat="1" applyFont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3" fillId="0" borderId="0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47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47" fillId="0" borderId="0" xfId="0" applyNumberFormat="1" applyFont="1" applyBorder="1" applyAlignment="1">
      <alignment horizontal="right"/>
    </xf>
    <xf numFmtId="4" fontId="47" fillId="0" borderId="1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7" fontId="48" fillId="0" borderId="0" xfId="0" applyNumberFormat="1" applyFont="1" applyAlignment="1">
      <alignment/>
    </xf>
    <xf numFmtId="3" fontId="48" fillId="0" borderId="0" xfId="0" applyNumberFormat="1" applyFont="1" applyAlignment="1">
      <alignment horizontal="center"/>
    </xf>
    <xf numFmtId="1" fontId="48" fillId="0" borderId="16" xfId="0" applyNumberFormat="1" applyFont="1" applyBorder="1" applyAlignment="1">
      <alignment/>
    </xf>
    <xf numFmtId="167" fontId="48" fillId="0" borderId="16" xfId="0" applyNumberFormat="1" applyFont="1" applyBorder="1" applyAlignment="1">
      <alignment/>
    </xf>
    <xf numFmtId="167" fontId="48" fillId="0" borderId="0" xfId="0" applyNumberFormat="1" applyFont="1" applyFill="1" applyAlignment="1">
      <alignment/>
    </xf>
    <xf numFmtId="167" fontId="49" fillId="0" borderId="17" xfId="0" applyNumberFormat="1" applyFont="1" applyBorder="1" applyAlignment="1">
      <alignment/>
    </xf>
    <xf numFmtId="167" fontId="49" fillId="0" borderId="0" xfId="0" applyNumberFormat="1" applyFont="1" applyAlignment="1">
      <alignment/>
    </xf>
    <xf numFmtId="167" fontId="49" fillId="0" borderId="16" xfId="0" applyNumberFormat="1" applyFont="1" applyBorder="1" applyAlignment="1">
      <alignment/>
    </xf>
    <xf numFmtId="167" fontId="48" fillId="0" borderId="0" xfId="0" applyNumberFormat="1" applyFont="1" applyBorder="1" applyAlignment="1">
      <alignment/>
    </xf>
    <xf numFmtId="167" fontId="48" fillId="0" borderId="17" xfId="0" applyNumberFormat="1" applyFont="1" applyBorder="1" applyAlignment="1">
      <alignment/>
    </xf>
    <xf numFmtId="167" fontId="50" fillId="0" borderId="0" xfId="0" applyNumberFormat="1" applyFont="1" applyFill="1" applyAlignment="1">
      <alignment/>
    </xf>
    <xf numFmtId="167" fontId="48" fillId="0" borderId="18" xfId="0" applyNumberFormat="1" applyFont="1" applyBorder="1" applyAlignment="1">
      <alignment/>
    </xf>
    <xf numFmtId="167" fontId="48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3" fontId="48" fillId="0" borderId="13" xfId="0" applyNumberFormat="1" applyFont="1" applyBorder="1" applyAlignment="1">
      <alignment horizontal="center"/>
    </xf>
    <xf numFmtId="1" fontId="48" fillId="0" borderId="19" xfId="0" applyNumberFormat="1" applyFont="1" applyBorder="1" applyAlignment="1">
      <alignment/>
    </xf>
    <xf numFmtId="167" fontId="48" fillId="0" borderId="19" xfId="0" applyNumberFormat="1" applyFont="1" applyBorder="1" applyAlignment="1">
      <alignment/>
    </xf>
    <xf numFmtId="167" fontId="50" fillId="0" borderId="13" xfId="0" applyNumberFormat="1" applyFont="1" applyFill="1" applyBorder="1" applyAlignment="1">
      <alignment/>
    </xf>
    <xf numFmtId="167" fontId="49" fillId="0" borderId="18" xfId="0" applyNumberFormat="1" applyFont="1" applyBorder="1" applyAlignment="1">
      <alignment/>
    </xf>
    <xf numFmtId="167" fontId="49" fillId="0" borderId="13" xfId="0" applyNumberFormat="1" applyFont="1" applyBorder="1" applyAlignment="1">
      <alignment/>
    </xf>
    <xf numFmtId="167" fontId="49" fillId="0" borderId="19" xfId="0" applyNumberFormat="1" applyFont="1" applyBorder="1" applyAlignment="1">
      <alignment/>
    </xf>
    <xf numFmtId="167" fontId="51" fillId="0" borderId="0" xfId="0" applyNumberFormat="1" applyFont="1" applyBorder="1" applyAlignment="1">
      <alignment/>
    </xf>
    <xf numFmtId="3" fontId="52" fillId="0" borderId="0" xfId="0" applyNumberFormat="1" applyFont="1" applyAlignment="1">
      <alignment/>
    </xf>
    <xf numFmtId="167" fontId="49" fillId="0" borderId="2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69" fontId="48" fillId="0" borderId="0" xfId="0" applyNumberFormat="1" applyFont="1" applyAlignment="1">
      <alignment/>
    </xf>
    <xf numFmtId="167" fontId="50" fillId="0" borderId="17" xfId="0" applyNumberFormat="1" applyFont="1" applyFill="1" applyBorder="1" applyAlignment="1">
      <alignment/>
    </xf>
    <xf numFmtId="167" fontId="50" fillId="0" borderId="0" xfId="0" applyNumberFormat="1" applyFont="1" applyFill="1" applyBorder="1" applyAlignment="1">
      <alignment/>
    </xf>
    <xf numFmtId="167" fontId="50" fillId="0" borderId="16" xfId="0" applyNumberFormat="1" applyFont="1" applyFill="1" applyBorder="1" applyAlignment="1">
      <alignment/>
    </xf>
    <xf numFmtId="167" fontId="49" fillId="0" borderId="0" xfId="0" applyNumberFormat="1" applyFont="1" applyBorder="1" applyAlignment="1">
      <alignment/>
    </xf>
    <xf numFmtId="1" fontId="48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1" fontId="0" fillId="0" borderId="16" xfId="0" applyNumberFormat="1" applyFont="1" applyBorder="1" applyAlignment="1">
      <alignment/>
    </xf>
    <xf numFmtId="167" fontId="0" fillId="0" borderId="16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3" fontId="53" fillId="0" borderId="0" xfId="0" applyNumberFormat="1" applyFont="1" applyAlignment="1">
      <alignment/>
    </xf>
    <xf numFmtId="168" fontId="48" fillId="0" borderId="0" xfId="0" applyNumberFormat="1" applyFont="1" applyAlignment="1">
      <alignment/>
    </xf>
    <xf numFmtId="167" fontId="26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0" fontId="48" fillId="0" borderId="0" xfId="0" applyNumberFormat="1" applyFont="1" applyAlignment="1">
      <alignment/>
    </xf>
    <xf numFmtId="167" fontId="0" fillId="0" borderId="0" xfId="0" applyNumberFormat="1" applyFont="1" applyFill="1" applyAlignment="1">
      <alignment/>
    </xf>
    <xf numFmtId="167" fontId="49" fillId="0" borderId="21" xfId="0" applyNumberFormat="1" applyFont="1" applyBorder="1" applyAlignment="1">
      <alignment/>
    </xf>
    <xf numFmtId="167" fontId="49" fillId="0" borderId="22" xfId="0" applyNumberFormat="1" applyFont="1" applyBorder="1" applyAlignment="1">
      <alignment/>
    </xf>
    <xf numFmtId="167" fontId="48" fillId="0" borderId="0" xfId="0" applyNumberFormat="1" applyFont="1" applyBorder="1" applyAlignment="1">
      <alignment horizontal="left"/>
    </xf>
    <xf numFmtId="3" fontId="48" fillId="0" borderId="0" xfId="0" applyNumberFormat="1" applyFont="1" applyAlignment="1">
      <alignment horizontal="left"/>
    </xf>
    <xf numFmtId="1" fontId="48" fillId="0" borderId="16" xfId="0" applyNumberFormat="1" applyFont="1" applyBorder="1" applyAlignment="1">
      <alignment horizontal="left"/>
    </xf>
    <xf numFmtId="167" fontId="50" fillId="0" borderId="18" xfId="0" applyNumberFormat="1" applyFont="1" applyFill="1" applyBorder="1" applyAlignment="1">
      <alignment/>
    </xf>
    <xf numFmtId="167" fontId="54" fillId="0" borderId="18" xfId="0" applyNumberFormat="1" applyFont="1" applyBorder="1" applyAlignment="1">
      <alignment/>
    </xf>
    <xf numFmtId="167" fontId="54" fillId="0" borderId="13" xfId="0" applyNumberFormat="1" applyFont="1" applyBorder="1" applyAlignment="1">
      <alignment/>
    </xf>
    <xf numFmtId="167" fontId="48" fillId="0" borderId="14" xfId="0" applyNumberFormat="1" applyFont="1" applyBorder="1" applyAlignment="1">
      <alignment/>
    </xf>
    <xf numFmtId="167" fontId="20" fillId="0" borderId="0" xfId="0" applyNumberFormat="1" applyFont="1" applyBorder="1" applyAlignment="1">
      <alignment horizontal="right"/>
    </xf>
    <xf numFmtId="167" fontId="48" fillId="0" borderId="0" xfId="0" applyNumberFormat="1" applyFont="1" applyBorder="1" applyAlignment="1">
      <alignment horizontal="right"/>
    </xf>
    <xf numFmtId="167" fontId="20" fillId="0" borderId="0" xfId="0" applyNumberFormat="1" applyFont="1" applyBorder="1" applyAlignment="1">
      <alignment/>
    </xf>
    <xf numFmtId="167" fontId="50" fillId="0" borderId="0" xfId="0" applyNumberFormat="1" applyFont="1" applyBorder="1" applyAlignment="1">
      <alignment horizontal="right"/>
    </xf>
    <xf numFmtId="167" fontId="50" fillId="0" borderId="0" xfId="0" applyNumberFormat="1" applyFont="1" applyBorder="1" applyAlignment="1">
      <alignment/>
    </xf>
    <xf numFmtId="167" fontId="55" fillId="0" borderId="0" xfId="0" applyNumberFormat="1" applyFont="1" applyFill="1" applyAlignment="1">
      <alignment/>
    </xf>
    <xf numFmtId="167" fontId="49" fillId="0" borderId="0" xfId="0" applyNumberFormat="1" applyFont="1" applyBorder="1" applyAlignment="1">
      <alignment horizontal="right"/>
    </xf>
    <xf numFmtId="167" fontId="48" fillId="0" borderId="15" xfId="0" applyNumberFormat="1" applyFont="1" applyBorder="1" applyAlignment="1">
      <alignment/>
    </xf>
    <xf numFmtId="167" fontId="48" fillId="0" borderId="23" xfId="0" applyNumberFormat="1" applyFont="1" applyBorder="1" applyAlignment="1">
      <alignment/>
    </xf>
    <xf numFmtId="167" fontId="55" fillId="0" borderId="0" xfId="0" applyNumberFormat="1" applyFont="1" applyBorder="1" applyAlignment="1">
      <alignment horizontal="right"/>
    </xf>
    <xf numFmtId="167" fontId="55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67" fontId="48" fillId="0" borderId="0" xfId="0" applyNumberFormat="1" applyFont="1" applyFill="1" applyBorder="1" applyAlignment="1">
      <alignment/>
    </xf>
    <xf numFmtId="167" fontId="56" fillId="0" borderId="0" xfId="0" applyNumberFormat="1" applyFont="1" applyBorder="1" applyAlignment="1">
      <alignment/>
    </xf>
    <xf numFmtId="167" fontId="5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Border="1" applyAlignment="1">
      <alignment/>
    </xf>
    <xf numFmtId="167" fontId="18" fillId="0" borderId="0" xfId="0" applyNumberFormat="1" applyFont="1" applyBorder="1" applyAlignment="1">
      <alignment/>
    </xf>
    <xf numFmtId="167" fontId="18" fillId="0" borderId="0" xfId="0" applyNumberFormat="1" applyFont="1" applyFill="1" applyBorder="1" applyAlignment="1">
      <alignment/>
    </xf>
    <xf numFmtId="167" fontId="1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Border="1" applyAlignment="1">
      <alignment/>
    </xf>
    <xf numFmtId="167" fontId="18" fillId="0" borderId="0" xfId="0" applyNumberFormat="1" applyFont="1" applyAlignment="1">
      <alignment horizontal="left"/>
    </xf>
    <xf numFmtId="167" fontId="18" fillId="0" borderId="0" xfId="0" applyNumberFormat="1" applyFont="1" applyFill="1" applyBorder="1" applyAlignment="1">
      <alignment horizontal="right"/>
    </xf>
    <xf numFmtId="167" fontId="1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zoomScalePageLayoutView="0" workbookViewId="0" topLeftCell="A49">
      <selection activeCell="I3" sqref="I3"/>
    </sheetView>
  </sheetViews>
  <sheetFormatPr defaultColWidth="9.140625" defaultRowHeight="13.5" customHeight="1"/>
  <cols>
    <col min="1" max="1" width="6.7109375" style="16" customWidth="1"/>
    <col min="2" max="3" width="5.7109375" style="16" customWidth="1"/>
    <col min="4" max="4" width="27.140625" style="16" customWidth="1"/>
    <col min="5" max="5" width="8.7109375" style="16" customWidth="1"/>
    <col min="6" max="6" width="10.28125" style="21" customWidth="1"/>
    <col min="7" max="7" width="9.7109375" style="21" customWidth="1"/>
    <col min="8" max="8" width="9.7109375" style="49" customWidth="1"/>
    <col min="9" max="9" width="8.8515625" style="16" customWidth="1"/>
    <col min="10" max="10" width="9.140625" style="49" customWidth="1"/>
    <col min="11" max="11" width="9.140625" style="74" customWidth="1"/>
    <col min="12" max="16384" width="9.140625" style="16" customWidth="1"/>
  </cols>
  <sheetData>
    <row r="1" spans="4:11" ht="26.25" customHeight="1">
      <c r="D1" s="92"/>
      <c r="E1" s="91"/>
      <c r="F1" s="93"/>
      <c r="G1" s="93"/>
      <c r="H1" s="92"/>
      <c r="I1" s="91"/>
      <c r="J1" s="89"/>
      <c r="K1" s="90"/>
    </row>
    <row r="2" ht="13.5" customHeight="1">
      <c r="D2" s="79"/>
    </row>
    <row r="3" spans="4:11" s="15" customFormat="1" ht="13.5" customHeight="1">
      <c r="D3" s="138" t="s">
        <v>89</v>
      </c>
      <c r="F3" s="33"/>
      <c r="G3" s="33"/>
      <c r="H3" s="34"/>
      <c r="J3" s="34"/>
      <c r="K3" s="70"/>
    </row>
    <row r="4" spans="2:11" s="38" customFormat="1" ht="13.5" customHeight="1">
      <c r="B4" s="15"/>
      <c r="C4" s="15"/>
      <c r="D4" s="35" t="s">
        <v>16</v>
      </c>
      <c r="E4" s="35"/>
      <c r="F4" s="36"/>
      <c r="G4" s="36"/>
      <c r="H4" s="37"/>
      <c r="I4" s="64"/>
      <c r="J4" s="39"/>
      <c r="K4" s="71"/>
    </row>
    <row r="5" spans="3:11" s="38" customFormat="1" ht="13.5" customHeight="1">
      <c r="C5" s="35" t="s">
        <v>12</v>
      </c>
      <c r="F5" s="40"/>
      <c r="G5" s="40"/>
      <c r="H5" s="39"/>
      <c r="I5" s="64"/>
      <c r="J5" s="39"/>
      <c r="K5" s="82"/>
    </row>
    <row r="6" spans="4:14" s="1" customFormat="1" ht="13.5" customHeight="1">
      <c r="D6" s="2"/>
      <c r="F6" s="5"/>
      <c r="G6" s="5"/>
      <c r="H6" s="3"/>
      <c r="I6" s="50"/>
      <c r="J6" s="80"/>
      <c r="K6" s="66"/>
      <c r="L6" s="66"/>
      <c r="M6" s="66"/>
      <c r="N6" s="66"/>
    </row>
    <row r="7" spans="2:14" s="1" customFormat="1" ht="13.5" customHeight="1">
      <c r="B7" s="2" t="s">
        <v>0</v>
      </c>
      <c r="E7" s="41" t="s">
        <v>17</v>
      </c>
      <c r="F7" s="42"/>
      <c r="G7" s="5" t="s">
        <v>18</v>
      </c>
      <c r="H7" s="3"/>
      <c r="I7" s="152" t="s">
        <v>53</v>
      </c>
      <c r="J7" s="80"/>
      <c r="K7" s="81"/>
      <c r="M7" s="66"/>
      <c r="N7" s="66"/>
    </row>
    <row r="8" spans="2:14" s="1" customFormat="1" ht="13.5" customHeight="1">
      <c r="B8" s="1">
        <v>1</v>
      </c>
      <c r="D8" s="1" t="s">
        <v>1</v>
      </c>
      <c r="E8" s="41"/>
      <c r="F8" s="41">
        <v>3802</v>
      </c>
      <c r="G8" s="66"/>
      <c r="H8" s="3">
        <v>4357</v>
      </c>
      <c r="I8" s="68"/>
      <c r="J8" s="78"/>
      <c r="K8" s="83"/>
      <c r="L8" s="84"/>
      <c r="M8" s="78"/>
      <c r="N8" s="85"/>
    </row>
    <row r="9" spans="2:14" s="1" customFormat="1" ht="13.5" customHeight="1">
      <c r="B9" s="1">
        <v>2</v>
      </c>
      <c r="D9" s="1" t="s">
        <v>2</v>
      </c>
      <c r="E9" s="41"/>
      <c r="F9" s="41">
        <v>4012</v>
      </c>
      <c r="G9" s="66"/>
      <c r="H9" s="3">
        <v>4109</v>
      </c>
      <c r="I9" s="68">
        <f>H9-F9</f>
        <v>97</v>
      </c>
      <c r="J9" s="78"/>
      <c r="K9" s="83"/>
      <c r="L9" s="84"/>
      <c r="M9" s="78"/>
      <c r="N9" s="85"/>
    </row>
    <row r="10" spans="2:14" s="1" customFormat="1" ht="13.5" customHeight="1">
      <c r="B10" s="1">
        <v>3</v>
      </c>
      <c r="D10" s="1" t="s">
        <v>3</v>
      </c>
      <c r="E10" s="41"/>
      <c r="F10" s="41">
        <v>1224</v>
      </c>
      <c r="G10" s="66"/>
      <c r="H10" s="3">
        <v>1151</v>
      </c>
      <c r="I10" s="68">
        <f>H10-F10</f>
        <v>-73</v>
      </c>
      <c r="J10" s="78"/>
      <c r="K10" s="83"/>
      <c r="L10" s="84"/>
      <c r="M10" s="78"/>
      <c r="N10" s="85"/>
    </row>
    <row r="11" spans="2:14" s="1" customFormat="1" ht="13.5" customHeight="1">
      <c r="B11" s="1">
        <v>4</v>
      </c>
      <c r="D11" s="1" t="s">
        <v>4</v>
      </c>
      <c r="E11" s="41"/>
      <c r="F11" s="41">
        <v>832</v>
      </c>
      <c r="G11" s="66"/>
      <c r="H11" s="3">
        <v>1024</v>
      </c>
      <c r="I11" s="68">
        <f>H11-F11</f>
        <v>192</v>
      </c>
      <c r="J11" s="78"/>
      <c r="K11" s="83"/>
      <c r="L11" s="84"/>
      <c r="M11" s="78"/>
      <c r="N11" s="85"/>
    </row>
    <row r="12" spans="2:14" s="1" customFormat="1" ht="13.5" customHeight="1">
      <c r="B12" s="1">
        <v>5</v>
      </c>
      <c r="D12" s="1" t="s">
        <v>5</v>
      </c>
      <c r="E12" s="41"/>
      <c r="F12" s="41">
        <v>0</v>
      </c>
      <c r="G12" s="66"/>
      <c r="H12" s="3">
        <v>0</v>
      </c>
      <c r="I12" s="68">
        <f>H12-F12</f>
        <v>0</v>
      </c>
      <c r="J12" s="78"/>
      <c r="K12" s="83"/>
      <c r="L12" s="84"/>
      <c r="M12" s="78"/>
      <c r="N12" s="85"/>
    </row>
    <row r="13" spans="2:14" s="1" customFormat="1" ht="13.5" customHeight="1">
      <c r="B13" s="1">
        <v>6</v>
      </c>
      <c r="D13" s="1" t="s">
        <v>6</v>
      </c>
      <c r="E13" s="41"/>
      <c r="F13" s="41">
        <v>3849</v>
      </c>
      <c r="G13" s="66"/>
      <c r="H13" s="3">
        <v>2659</v>
      </c>
      <c r="I13" s="68">
        <f>H13-F13</f>
        <v>-1190</v>
      </c>
      <c r="J13" s="78"/>
      <c r="K13" s="83"/>
      <c r="L13" s="84"/>
      <c r="M13" s="78"/>
      <c r="N13" s="85"/>
    </row>
    <row r="14" spans="2:14" s="1" customFormat="1" ht="13.5" customHeight="1">
      <c r="B14" s="1">
        <v>7</v>
      </c>
      <c r="D14" s="1" t="s">
        <v>7</v>
      </c>
      <c r="E14" s="41"/>
      <c r="F14" s="44">
        <f>F8+F9+F10-F11-F13</f>
        <v>4357</v>
      </c>
      <c r="G14" s="98"/>
      <c r="H14" s="44">
        <f>H8+H9+H10-H11-H13</f>
        <v>5934</v>
      </c>
      <c r="I14" s="98"/>
      <c r="J14" s="78"/>
      <c r="K14" s="83"/>
      <c r="L14" s="84"/>
      <c r="M14" s="78"/>
      <c r="N14" s="85"/>
    </row>
    <row r="15" spans="5:14" s="1" customFormat="1" ht="13.5" customHeight="1">
      <c r="E15" s="41"/>
      <c r="F15" s="41"/>
      <c r="G15" s="85"/>
      <c r="H15" s="3"/>
      <c r="I15" s="78"/>
      <c r="J15" s="86"/>
      <c r="K15" s="87"/>
      <c r="L15" s="85"/>
      <c r="M15" s="85"/>
      <c r="N15" s="85"/>
    </row>
    <row r="16" spans="4:14" s="1" customFormat="1" ht="13.5" customHeight="1">
      <c r="D16" s="1" t="s">
        <v>58</v>
      </c>
      <c r="E16" s="41"/>
      <c r="F16" s="41">
        <v>4357</v>
      </c>
      <c r="G16" s="66"/>
      <c r="H16" s="3">
        <v>5934</v>
      </c>
      <c r="I16" s="78"/>
      <c r="J16" s="86"/>
      <c r="K16" s="87"/>
      <c r="L16" s="85"/>
      <c r="M16" s="85"/>
      <c r="N16" s="85"/>
    </row>
    <row r="17" spans="5:14" s="1" customFormat="1" ht="13.5" customHeight="1">
      <c r="E17" s="41"/>
      <c r="F17" s="46"/>
      <c r="G17" s="66"/>
      <c r="H17" s="3"/>
      <c r="I17" s="78"/>
      <c r="J17" s="86"/>
      <c r="K17" s="87"/>
      <c r="L17" s="85"/>
      <c r="M17" s="85"/>
      <c r="N17" s="85"/>
    </row>
    <row r="18" spans="2:14" s="1" customFormat="1" ht="13.5" customHeight="1">
      <c r="B18" s="1">
        <v>8</v>
      </c>
      <c r="D18" s="1" t="s">
        <v>8</v>
      </c>
      <c r="E18" s="41"/>
      <c r="F18" s="47">
        <f>F16+F17</f>
        <v>4357</v>
      </c>
      <c r="G18" s="67"/>
      <c r="H18" s="47">
        <f>H16+H17</f>
        <v>5934</v>
      </c>
      <c r="I18" s="67"/>
      <c r="J18" s="88"/>
      <c r="K18" s="87"/>
      <c r="L18" s="85"/>
      <c r="M18" s="85"/>
      <c r="N18" s="85"/>
    </row>
    <row r="19" spans="2:14" s="1" customFormat="1" ht="13.5" customHeight="1">
      <c r="B19" s="1">
        <v>9</v>
      </c>
      <c r="D19" s="1" t="s">
        <v>9</v>
      </c>
      <c r="E19" s="41"/>
      <c r="F19" s="41">
        <v>3000</v>
      </c>
      <c r="G19" s="66"/>
      <c r="H19" s="3">
        <v>3000</v>
      </c>
      <c r="I19" s="68"/>
      <c r="J19" s="153"/>
      <c r="K19" s="87"/>
      <c r="L19" s="85"/>
      <c r="M19" s="85"/>
      <c r="N19" s="85"/>
    </row>
    <row r="20" spans="2:14" s="1" customFormat="1" ht="13.5" customHeight="1">
      <c r="B20" s="1">
        <v>10</v>
      </c>
      <c r="D20" s="1" t="s">
        <v>10</v>
      </c>
      <c r="E20" s="41"/>
      <c r="F20" s="41">
        <v>0</v>
      </c>
      <c r="G20" s="66"/>
      <c r="H20" s="3">
        <v>0</v>
      </c>
      <c r="I20" s="68"/>
      <c r="J20" s="86"/>
      <c r="K20" s="87"/>
      <c r="L20" s="85"/>
      <c r="M20" s="85"/>
      <c r="N20" s="85"/>
    </row>
    <row r="21" spans="5:14" s="1" customFormat="1" ht="13.5" customHeight="1">
      <c r="E21" s="48"/>
      <c r="F21" s="41"/>
      <c r="G21" s="5"/>
      <c r="H21" s="3"/>
      <c r="I21" s="50"/>
      <c r="J21" s="80"/>
      <c r="K21" s="82"/>
      <c r="L21" s="66"/>
      <c r="M21" s="66"/>
      <c r="N21" s="66"/>
    </row>
    <row r="22" spans="2:14" ht="13.5" customHeight="1">
      <c r="B22" s="2"/>
      <c r="C22" s="1"/>
      <c r="D22" s="1"/>
      <c r="E22" s="1"/>
      <c r="F22" s="3"/>
      <c r="G22" s="3"/>
      <c r="H22" s="3"/>
      <c r="I22" s="50" t="s">
        <v>11</v>
      </c>
      <c r="J22" s="89"/>
      <c r="K22" s="90"/>
      <c r="L22" s="91"/>
      <c r="M22" s="91"/>
      <c r="N22" s="91"/>
    </row>
    <row r="23" spans="2:14" ht="13.5" customHeight="1">
      <c r="B23" s="2" t="s">
        <v>13</v>
      </c>
      <c r="C23" s="1"/>
      <c r="D23" s="1"/>
      <c r="E23" s="1"/>
      <c r="F23" s="3"/>
      <c r="G23" s="3"/>
      <c r="H23" s="3"/>
      <c r="I23" s="50"/>
      <c r="J23" s="89"/>
      <c r="K23" s="90"/>
      <c r="L23" s="91"/>
      <c r="M23" s="91"/>
      <c r="N23" s="91"/>
    </row>
    <row r="24" spans="2:14" ht="13.5" customHeight="1">
      <c r="B24" s="2" t="s">
        <v>0</v>
      </c>
      <c r="C24" s="1"/>
      <c r="D24" s="1"/>
      <c r="E24" s="1"/>
      <c r="F24" s="3"/>
      <c r="G24" s="3" t="s">
        <v>14</v>
      </c>
      <c r="H24" s="3"/>
      <c r="I24" s="50"/>
      <c r="J24" s="89"/>
      <c r="K24" s="90"/>
      <c r="L24" s="91"/>
      <c r="M24" s="91"/>
      <c r="N24" s="91"/>
    </row>
    <row r="25" spans="2:14" ht="13.5" customHeight="1">
      <c r="B25" s="10">
        <v>3</v>
      </c>
      <c r="C25" s="12" t="s">
        <v>59</v>
      </c>
      <c r="D25" s="1"/>
      <c r="E25" s="1"/>
      <c r="F25" s="3"/>
      <c r="G25" s="50"/>
      <c r="H25" s="51"/>
      <c r="I25" s="50"/>
      <c r="J25" s="89"/>
      <c r="K25" s="68"/>
      <c r="L25" s="91"/>
      <c r="M25" s="91"/>
      <c r="N25" s="91"/>
    </row>
    <row r="26" spans="2:14" ht="13.5" customHeight="1">
      <c r="B26" s="10"/>
      <c r="C26" s="12" t="s">
        <v>49</v>
      </c>
      <c r="D26" s="1"/>
      <c r="E26" s="1"/>
      <c r="G26" s="3">
        <v>613</v>
      </c>
      <c r="H26" s="51"/>
      <c r="I26" s="68"/>
      <c r="J26" s="89"/>
      <c r="K26" s="90"/>
      <c r="L26" s="91"/>
      <c r="M26" s="91"/>
      <c r="N26" s="91"/>
    </row>
    <row r="27" spans="2:14" ht="13.5" customHeight="1">
      <c r="B27" s="10"/>
      <c r="C27" s="12" t="s">
        <v>52</v>
      </c>
      <c r="D27" s="1"/>
      <c r="E27" s="1"/>
      <c r="F27" s="3"/>
      <c r="G27" s="3">
        <v>-97</v>
      </c>
      <c r="H27" s="3"/>
      <c r="I27" s="68"/>
      <c r="J27" s="89"/>
      <c r="K27" s="90"/>
      <c r="L27" s="91"/>
      <c r="M27" s="91"/>
      <c r="N27" s="91"/>
    </row>
    <row r="28" spans="2:14" s="1" customFormat="1" ht="13.5" customHeight="1">
      <c r="B28" s="10"/>
      <c r="C28" s="12" t="s">
        <v>50</v>
      </c>
      <c r="F28" s="3"/>
      <c r="G28" s="8">
        <v>-187</v>
      </c>
      <c r="H28" s="3"/>
      <c r="I28" s="68"/>
      <c r="J28" s="80"/>
      <c r="K28" s="82"/>
      <c r="L28" s="66"/>
      <c r="M28" s="66"/>
      <c r="N28" s="66"/>
    </row>
    <row r="29" spans="2:14" s="1" customFormat="1" ht="13.5" customHeight="1">
      <c r="B29" s="10"/>
      <c r="C29" s="12" t="s">
        <v>39</v>
      </c>
      <c r="F29" s="3"/>
      <c r="G29" s="8">
        <v>-200</v>
      </c>
      <c r="H29" s="3"/>
      <c r="I29" s="68"/>
      <c r="J29" s="80"/>
      <c r="K29" s="82"/>
      <c r="L29" s="66"/>
      <c r="M29" s="66"/>
      <c r="N29" s="66"/>
    </row>
    <row r="30" spans="2:14" s="1" customFormat="1" ht="13.5" customHeight="1">
      <c r="B30" s="10"/>
      <c r="C30" s="12" t="s">
        <v>60</v>
      </c>
      <c r="F30" s="3"/>
      <c r="G30" s="8">
        <v>-85</v>
      </c>
      <c r="H30" s="3"/>
      <c r="I30" s="68"/>
      <c r="J30" s="80"/>
      <c r="K30" s="82"/>
      <c r="L30" s="66"/>
      <c r="M30" s="66"/>
      <c r="N30" s="66"/>
    </row>
    <row r="31" spans="2:14" s="1" customFormat="1" ht="13.5" customHeight="1">
      <c r="B31" s="10"/>
      <c r="C31" s="12" t="s">
        <v>51</v>
      </c>
      <c r="F31" s="3"/>
      <c r="G31" s="8">
        <v>283</v>
      </c>
      <c r="H31" s="3"/>
      <c r="I31" s="68"/>
      <c r="J31" s="80"/>
      <c r="K31" s="82"/>
      <c r="L31" s="66"/>
      <c r="M31" s="66"/>
      <c r="N31" s="66"/>
    </row>
    <row r="32" spans="2:14" s="1" customFormat="1" ht="13.5" customHeight="1">
      <c r="B32" s="10"/>
      <c r="C32" s="12" t="s">
        <v>61</v>
      </c>
      <c r="F32" s="3"/>
      <c r="G32" s="63">
        <v>-400</v>
      </c>
      <c r="H32" s="8"/>
      <c r="I32" s="78"/>
      <c r="J32" s="86"/>
      <c r="K32" s="87"/>
      <c r="L32" s="85"/>
      <c r="M32" s="66"/>
      <c r="N32" s="66"/>
    </row>
    <row r="33" spans="2:14" s="1" customFormat="1" ht="13.5" customHeight="1" thickBot="1">
      <c r="B33" s="10"/>
      <c r="C33" s="12"/>
      <c r="F33" s="3"/>
      <c r="G33" s="156">
        <f>SUM(G26:G32)</f>
        <v>-73</v>
      </c>
      <c r="H33" s="8"/>
      <c r="I33" s="78"/>
      <c r="J33" s="86"/>
      <c r="K33" s="87"/>
      <c r="L33" s="85"/>
      <c r="M33" s="66"/>
      <c r="N33" s="66"/>
    </row>
    <row r="34" spans="2:14" s="1" customFormat="1" ht="13.5" customHeight="1" thickTop="1">
      <c r="B34" s="10"/>
      <c r="C34" s="12"/>
      <c r="F34" s="3"/>
      <c r="G34" s="3"/>
      <c r="H34" s="8"/>
      <c r="I34" s="78"/>
      <c r="J34" s="86"/>
      <c r="K34" s="87"/>
      <c r="L34" s="85"/>
      <c r="M34" s="66"/>
      <c r="N34" s="66"/>
    </row>
    <row r="35" spans="2:14" s="1" customFormat="1" ht="13.5" customHeight="1">
      <c r="B35" s="10">
        <v>4</v>
      </c>
      <c r="C35" s="136" t="s">
        <v>62</v>
      </c>
      <c r="F35" s="3"/>
      <c r="G35" s="3"/>
      <c r="H35" s="8"/>
      <c r="I35" s="78"/>
      <c r="J35" s="86"/>
      <c r="K35" s="87"/>
      <c r="L35" s="85"/>
      <c r="M35" s="66"/>
      <c r="N35" s="66"/>
    </row>
    <row r="36" spans="2:14" s="1" customFormat="1" ht="13.5" customHeight="1">
      <c r="B36" s="10"/>
      <c r="C36" s="12"/>
      <c r="F36" s="3"/>
      <c r="H36" s="8"/>
      <c r="I36" s="78"/>
      <c r="J36" s="78"/>
      <c r="K36" s="78"/>
      <c r="L36" s="78"/>
      <c r="M36" s="66"/>
      <c r="N36" s="66"/>
    </row>
    <row r="37" spans="2:14" s="1" customFormat="1" ht="13.5" customHeight="1">
      <c r="B37" s="10">
        <v>6</v>
      </c>
      <c r="C37" s="130" t="s">
        <v>63</v>
      </c>
      <c r="F37" s="3"/>
      <c r="G37" s="3"/>
      <c r="H37" s="3"/>
      <c r="I37" s="68"/>
      <c r="J37" s="68"/>
      <c r="K37" s="66"/>
      <c r="L37" s="68"/>
      <c r="M37" s="66"/>
      <c r="N37" s="66"/>
    </row>
    <row r="38" spans="2:14" s="1" customFormat="1" ht="13.5" customHeight="1">
      <c r="B38" s="10"/>
      <c r="C38" s="1" t="s">
        <v>43</v>
      </c>
      <c r="F38" s="3"/>
      <c r="G38" s="120">
        <v>2</v>
      </c>
      <c r="H38" s="3"/>
      <c r="I38" s="68"/>
      <c r="J38" s="68"/>
      <c r="K38" s="68"/>
      <c r="L38" s="68"/>
      <c r="M38" s="66"/>
      <c r="N38" s="66"/>
    </row>
    <row r="39" spans="2:14" s="1" customFormat="1" ht="13.5" customHeight="1">
      <c r="B39" s="10"/>
      <c r="C39" s="1" t="s">
        <v>66</v>
      </c>
      <c r="D39" s="4"/>
      <c r="E39" s="4"/>
      <c r="F39" s="4"/>
      <c r="G39" s="120">
        <v>1</v>
      </c>
      <c r="H39" s="3"/>
      <c r="I39" s="68"/>
      <c r="J39" s="68"/>
      <c r="K39" s="68"/>
      <c r="L39" s="68"/>
      <c r="M39" s="66"/>
      <c r="N39" s="66"/>
    </row>
    <row r="40" spans="2:14" s="1" customFormat="1" ht="13.5" customHeight="1">
      <c r="B40" s="10"/>
      <c r="C40" s="1" t="s">
        <v>44</v>
      </c>
      <c r="F40" s="3"/>
      <c r="G40" s="120">
        <v>20</v>
      </c>
      <c r="H40" s="3"/>
      <c r="I40" s="68"/>
      <c r="J40" s="68"/>
      <c r="K40" s="68"/>
      <c r="L40" s="68"/>
      <c r="M40" s="66"/>
      <c r="N40" s="66"/>
    </row>
    <row r="41" spans="2:14" s="1" customFormat="1" ht="13.5" customHeight="1">
      <c r="B41" s="10"/>
      <c r="C41" s="1" t="s">
        <v>45</v>
      </c>
      <c r="D41" s="52"/>
      <c r="E41" s="4"/>
      <c r="F41" s="8"/>
      <c r="G41" s="120">
        <v>422</v>
      </c>
      <c r="H41" s="8"/>
      <c r="I41" s="68"/>
      <c r="J41" s="68"/>
      <c r="K41" s="68"/>
      <c r="L41" s="68"/>
      <c r="M41" s="66"/>
      <c r="N41" s="66"/>
    </row>
    <row r="42" spans="1:14" s="1" customFormat="1" ht="13.5" customHeight="1">
      <c r="A42" s="16"/>
      <c r="B42" s="17"/>
      <c r="C42" s="1" t="s">
        <v>68</v>
      </c>
      <c r="G42" s="120">
        <v>-20</v>
      </c>
      <c r="H42" s="53"/>
      <c r="I42" s="69"/>
      <c r="J42" s="68"/>
      <c r="K42" s="68"/>
      <c r="L42" s="68"/>
      <c r="M42" s="66"/>
      <c r="N42" s="66"/>
    </row>
    <row r="43" spans="2:14" ht="13.5" customHeight="1">
      <c r="B43" s="17"/>
      <c r="C43" s="1" t="s">
        <v>70</v>
      </c>
      <c r="D43" s="4"/>
      <c r="E43" s="4"/>
      <c r="F43" s="4"/>
      <c r="G43" s="120">
        <v>-106</v>
      </c>
      <c r="H43" s="53"/>
      <c r="I43" s="69"/>
      <c r="J43" s="69"/>
      <c r="K43" s="69"/>
      <c r="L43" s="69"/>
      <c r="M43" s="91"/>
      <c r="N43" s="91"/>
    </row>
    <row r="44" spans="2:14" ht="13.5" customHeight="1">
      <c r="B44" s="17"/>
      <c r="C44" s="1" t="s">
        <v>71</v>
      </c>
      <c r="D44" s="4"/>
      <c r="E44" s="4"/>
      <c r="F44" s="4"/>
      <c r="G44" s="120">
        <v>-1</v>
      </c>
      <c r="H44" s="53"/>
      <c r="I44" s="69"/>
      <c r="J44" s="69"/>
      <c r="K44" s="69"/>
      <c r="L44" s="69"/>
      <c r="M44" s="91"/>
      <c r="N44" s="91"/>
    </row>
    <row r="45" spans="2:14" ht="13.5" customHeight="1">
      <c r="B45" s="17"/>
      <c r="C45" s="1" t="s">
        <v>72</v>
      </c>
      <c r="D45" s="4"/>
      <c r="E45" s="4"/>
      <c r="F45" s="4"/>
      <c r="G45" s="120">
        <v>-456</v>
      </c>
      <c r="H45" s="53"/>
      <c r="I45" s="77"/>
      <c r="J45" s="77"/>
      <c r="K45" s="77"/>
      <c r="L45" s="77"/>
      <c r="M45" s="91"/>
      <c r="N45" s="91"/>
    </row>
    <row r="46" spans="2:14" ht="13.5" customHeight="1">
      <c r="B46" s="17"/>
      <c r="C46" s="1" t="s">
        <v>46</v>
      </c>
      <c r="D46" s="85"/>
      <c r="E46" s="85"/>
      <c r="F46" s="4"/>
      <c r="G46" s="120">
        <v>360</v>
      </c>
      <c r="H46" s="53"/>
      <c r="I46" s="77"/>
      <c r="J46" s="77"/>
      <c r="K46" s="77"/>
      <c r="L46" s="77"/>
      <c r="M46" s="91"/>
      <c r="N46" s="91"/>
    </row>
    <row r="47" spans="2:14" ht="13.5" customHeight="1">
      <c r="B47" s="17"/>
      <c r="C47" s="1" t="s">
        <v>74</v>
      </c>
      <c r="D47" s="4"/>
      <c r="E47" s="4"/>
      <c r="F47" s="4"/>
      <c r="G47" s="120">
        <v>-36</v>
      </c>
      <c r="H47" s="53"/>
      <c r="I47" s="78"/>
      <c r="J47" s="78"/>
      <c r="K47" s="78"/>
      <c r="L47" s="77"/>
      <c r="M47" s="91"/>
      <c r="N47" s="91"/>
    </row>
    <row r="48" spans="2:9" ht="13.5" customHeight="1">
      <c r="B48" s="17"/>
      <c r="C48" s="1" t="s">
        <v>76</v>
      </c>
      <c r="D48" s="4"/>
      <c r="E48" s="4"/>
      <c r="F48" s="4"/>
      <c r="G48" s="120">
        <v>-12</v>
      </c>
      <c r="H48" s="53"/>
      <c r="I48" s="50"/>
    </row>
    <row r="49" spans="2:9" ht="13.5" customHeight="1">
      <c r="B49" s="17"/>
      <c r="C49" s="1" t="s">
        <v>77</v>
      </c>
      <c r="D49" s="151"/>
      <c r="E49" s="4"/>
      <c r="F49" s="4"/>
      <c r="G49" s="120">
        <v>-338</v>
      </c>
      <c r="H49" s="53"/>
      <c r="I49" s="50"/>
    </row>
    <row r="50" spans="2:9" ht="13.5" customHeight="1">
      <c r="B50" s="17"/>
      <c r="C50" s="1" t="s">
        <v>80</v>
      </c>
      <c r="D50" s="4"/>
      <c r="E50" s="7"/>
      <c r="F50" s="4"/>
      <c r="G50" s="120">
        <v>-400</v>
      </c>
      <c r="H50" s="53"/>
      <c r="I50" s="50"/>
    </row>
    <row r="51" spans="2:9" ht="13.5" customHeight="1">
      <c r="B51" s="17"/>
      <c r="C51" s="1" t="s">
        <v>82</v>
      </c>
      <c r="D51" s="18"/>
      <c r="E51" s="18"/>
      <c r="F51" s="19"/>
      <c r="G51" s="120">
        <v>-486</v>
      </c>
      <c r="H51" s="53"/>
      <c r="I51" s="50"/>
    </row>
    <row r="52" spans="1:11" s="23" customFormat="1" ht="13.5" customHeight="1">
      <c r="A52" s="16"/>
      <c r="B52" s="17"/>
      <c r="C52" s="1" t="s">
        <v>83</v>
      </c>
      <c r="D52" s="16"/>
      <c r="E52" s="16"/>
      <c r="F52" s="21"/>
      <c r="G52" s="120">
        <v>-108</v>
      </c>
      <c r="H52" s="49"/>
      <c r="I52" s="65"/>
      <c r="J52" s="55"/>
      <c r="K52" s="75"/>
    </row>
    <row r="53" spans="2:11" s="23" customFormat="1" ht="13.5" customHeight="1">
      <c r="B53" s="25"/>
      <c r="C53" s="1" t="s">
        <v>85</v>
      </c>
      <c r="F53" s="24"/>
      <c r="G53" s="120">
        <v>-101</v>
      </c>
      <c r="H53" s="55"/>
      <c r="I53" s="65"/>
      <c r="J53" s="55"/>
      <c r="K53" s="75"/>
    </row>
    <row r="54" spans="1:9" ht="13.5" customHeight="1">
      <c r="A54" s="23"/>
      <c r="B54" s="25"/>
      <c r="C54" s="130" t="s">
        <v>86</v>
      </c>
      <c r="E54" s="23"/>
      <c r="F54" s="24"/>
      <c r="G54" s="120">
        <v>57</v>
      </c>
      <c r="H54" s="55"/>
      <c r="I54" s="50"/>
    </row>
    <row r="55" spans="2:9" ht="13.5" customHeight="1">
      <c r="B55" s="17"/>
      <c r="C55" s="130" t="s">
        <v>87</v>
      </c>
      <c r="G55" s="120">
        <v>12</v>
      </c>
      <c r="I55" s="50" t="s">
        <v>15</v>
      </c>
    </row>
    <row r="56" spans="1:19" ht="13.5" customHeight="1">
      <c r="A56" s="18"/>
      <c r="B56" s="26"/>
      <c r="C56" s="18"/>
      <c r="D56" s="18"/>
      <c r="E56" s="18"/>
      <c r="F56" s="19"/>
      <c r="G56" s="166">
        <f>SUM(G38:G55)</f>
        <v>-1190</v>
      </c>
      <c r="H56" s="53"/>
      <c r="I56" s="8"/>
      <c r="J56" s="53"/>
      <c r="K56" s="99"/>
      <c r="L56" s="18"/>
      <c r="M56" s="18"/>
      <c r="N56" s="18"/>
      <c r="O56" s="18"/>
      <c r="P56" s="18"/>
      <c r="Q56" s="18"/>
      <c r="R56" s="18"/>
      <c r="S56" s="18"/>
    </row>
    <row r="57" spans="1:19" ht="13.5" customHeight="1">
      <c r="A57" s="18"/>
      <c r="B57" s="26"/>
      <c r="C57" s="18"/>
      <c r="D57" s="18"/>
      <c r="E57" s="18"/>
      <c r="F57" s="19"/>
      <c r="G57" s="19"/>
      <c r="H57" s="53"/>
      <c r="I57" s="8"/>
      <c r="J57" s="53"/>
      <c r="K57" s="99"/>
      <c r="L57" s="18"/>
      <c r="M57" s="18"/>
      <c r="N57" s="18"/>
      <c r="O57" s="18"/>
      <c r="P57" s="18"/>
      <c r="Q57" s="18"/>
      <c r="R57" s="18"/>
      <c r="S57" s="18"/>
    </row>
    <row r="58" spans="1:19" ht="13.5" customHeight="1">
      <c r="A58" s="18"/>
      <c r="B58" s="26"/>
      <c r="C58" s="22" t="s">
        <v>19</v>
      </c>
      <c r="D58" s="18"/>
      <c r="E58" s="18"/>
      <c r="F58" s="19"/>
      <c r="G58" s="19"/>
      <c r="H58" s="53"/>
      <c r="I58" s="8"/>
      <c r="J58" s="53"/>
      <c r="K58" s="99"/>
      <c r="L58" s="18"/>
      <c r="M58" s="18"/>
      <c r="N58" s="18"/>
      <c r="O58" s="18"/>
      <c r="P58" s="18"/>
      <c r="Q58" s="18"/>
      <c r="R58" s="18"/>
      <c r="S58" s="18"/>
    </row>
    <row r="59" spans="1:19" ht="13.5" customHeight="1">
      <c r="A59" s="18"/>
      <c r="B59" s="6"/>
      <c r="C59" s="22" t="s">
        <v>20</v>
      </c>
      <c r="D59" s="4"/>
      <c r="E59" s="31"/>
      <c r="F59" s="43"/>
      <c r="G59" s="54"/>
      <c r="H59" s="54"/>
      <c r="I59" s="54"/>
      <c r="J59" s="86"/>
      <c r="K59" s="99"/>
      <c r="L59" s="100"/>
      <c r="M59" s="18"/>
      <c r="N59" s="18"/>
      <c r="O59" s="18"/>
      <c r="P59" s="18"/>
      <c r="Q59" s="18"/>
      <c r="R59" s="18"/>
      <c r="S59" s="18"/>
    </row>
    <row r="60" spans="1:19" ht="13.5" customHeight="1">
      <c r="A60" s="18"/>
      <c r="B60" s="4"/>
      <c r="C60" s="4"/>
      <c r="D60" s="4"/>
      <c r="E60" s="31"/>
      <c r="F60" s="78"/>
      <c r="G60" s="96"/>
      <c r="H60" s="78"/>
      <c r="I60" s="18"/>
      <c r="J60" s="78"/>
      <c r="K60" s="101"/>
      <c r="L60" s="102"/>
      <c r="M60" s="18"/>
      <c r="N60" s="18"/>
      <c r="O60" s="18"/>
      <c r="P60" s="18"/>
      <c r="Q60" s="18"/>
      <c r="R60" s="18"/>
      <c r="S60" s="18"/>
    </row>
    <row r="61" spans="1:19" ht="13.5" customHeight="1">
      <c r="A61" s="18"/>
      <c r="B61" s="4"/>
      <c r="C61" s="4"/>
      <c r="D61" s="4"/>
      <c r="E61" s="31"/>
      <c r="F61" s="78"/>
      <c r="G61" s="96"/>
      <c r="H61" s="78"/>
      <c r="I61" s="18"/>
      <c r="J61" s="78"/>
      <c r="K61" s="101"/>
      <c r="L61" s="102"/>
      <c r="M61" s="18"/>
      <c r="N61" s="18"/>
      <c r="O61" s="18"/>
      <c r="P61" s="18"/>
      <c r="Q61" s="18"/>
      <c r="R61" s="18"/>
      <c r="S61" s="18"/>
    </row>
    <row r="62" spans="1:19" ht="13.5" customHeight="1">
      <c r="A62" s="18"/>
      <c r="B62" s="4"/>
      <c r="C62" s="4"/>
      <c r="D62" s="4"/>
      <c r="E62" s="31"/>
      <c r="F62" s="78"/>
      <c r="G62" s="96"/>
      <c r="H62" s="78"/>
      <c r="I62" s="18"/>
      <c r="J62" s="78"/>
      <c r="K62" s="101"/>
      <c r="L62" s="103"/>
      <c r="M62" s="18"/>
      <c r="N62" s="18"/>
      <c r="O62" s="18"/>
      <c r="P62" s="18"/>
      <c r="Q62" s="18"/>
      <c r="R62" s="18"/>
      <c r="S62" s="18"/>
    </row>
    <row r="63" spans="1:19" ht="13.5" customHeight="1">
      <c r="A63" s="18"/>
      <c r="B63" s="4"/>
      <c r="C63" s="4"/>
      <c r="D63" s="4"/>
      <c r="E63" s="31"/>
      <c r="F63" s="78"/>
      <c r="G63" s="96"/>
      <c r="H63" s="78"/>
      <c r="I63" s="18"/>
      <c r="J63" s="78"/>
      <c r="K63" s="101"/>
      <c r="L63" s="102"/>
      <c r="M63" s="18"/>
      <c r="N63" s="18"/>
      <c r="O63" s="18"/>
      <c r="P63" s="18"/>
      <c r="Q63" s="18"/>
      <c r="R63" s="18"/>
      <c r="S63" s="18"/>
    </row>
    <row r="64" spans="1:19" ht="13.5" customHeight="1">
      <c r="A64" s="18"/>
      <c r="B64" s="4"/>
      <c r="C64" s="4"/>
      <c r="D64" s="4"/>
      <c r="E64" s="31"/>
      <c r="F64" s="78"/>
      <c r="G64" s="96"/>
      <c r="H64" s="97"/>
      <c r="I64" s="18"/>
      <c r="J64" s="78"/>
      <c r="K64" s="101"/>
      <c r="L64" s="102"/>
      <c r="M64" s="18"/>
      <c r="N64" s="18"/>
      <c r="O64" s="18"/>
      <c r="P64" s="18"/>
      <c r="Q64" s="18"/>
      <c r="R64" s="18"/>
      <c r="S64" s="18"/>
    </row>
    <row r="65" spans="1:19" ht="13.5" customHeight="1">
      <c r="A65" s="18"/>
      <c r="B65" s="4"/>
      <c r="C65" s="4"/>
      <c r="D65" s="4"/>
      <c r="E65" s="31"/>
      <c r="F65" s="78"/>
      <c r="G65" s="96"/>
      <c r="H65" s="97"/>
      <c r="I65" s="18"/>
      <c r="J65" s="78"/>
      <c r="K65" s="101"/>
      <c r="L65" s="103"/>
      <c r="M65" s="18"/>
      <c r="N65" s="18"/>
      <c r="O65" s="18"/>
      <c r="P65" s="18"/>
      <c r="Q65" s="18"/>
      <c r="R65" s="18"/>
      <c r="S65" s="18"/>
    </row>
    <row r="66" spans="1:19" ht="13.5" customHeight="1">
      <c r="A66" s="18"/>
      <c r="B66" s="4"/>
      <c r="C66" s="4"/>
      <c r="D66" s="4"/>
      <c r="E66" s="31"/>
      <c r="F66" s="104"/>
      <c r="G66" s="96"/>
      <c r="H66" s="104"/>
      <c r="I66" s="18"/>
      <c r="J66" s="78"/>
      <c r="K66" s="101"/>
      <c r="L66" s="102"/>
      <c r="M66" s="18"/>
      <c r="N66" s="18"/>
      <c r="O66" s="18"/>
      <c r="P66" s="18"/>
      <c r="Q66" s="18"/>
      <c r="R66" s="18"/>
      <c r="S66" s="18"/>
    </row>
    <row r="67" spans="1:19" s="1" customFormat="1" ht="13.5" customHeight="1">
      <c r="A67" s="4"/>
      <c r="B67" s="11"/>
      <c r="C67" s="4"/>
      <c r="D67" s="4"/>
      <c r="E67" s="4"/>
      <c r="F67" s="54"/>
      <c r="G67" s="54"/>
      <c r="H67" s="96"/>
      <c r="I67" s="4"/>
      <c r="J67" s="77"/>
      <c r="K67" s="4"/>
      <c r="L67" s="77"/>
      <c r="M67" s="4"/>
      <c r="N67" s="4"/>
      <c r="O67" s="4"/>
      <c r="P67" s="4"/>
      <c r="Q67" s="4"/>
      <c r="R67" s="4"/>
      <c r="S67" s="4"/>
    </row>
    <row r="68" spans="1:19" s="1" customFormat="1" ht="13.5" customHeight="1">
      <c r="A68" s="4"/>
      <c r="B68" s="11"/>
      <c r="C68" s="13"/>
      <c r="D68" s="4"/>
      <c r="E68" s="4"/>
      <c r="F68" s="54"/>
      <c r="G68" s="54"/>
      <c r="H68" s="96"/>
      <c r="I68" s="77"/>
      <c r="J68" s="77"/>
      <c r="K68" s="77"/>
      <c r="L68" s="43"/>
      <c r="M68" s="4"/>
      <c r="N68" s="4"/>
      <c r="O68" s="4"/>
      <c r="P68" s="4"/>
      <c r="Q68" s="4"/>
      <c r="R68" s="4"/>
      <c r="S68" s="4"/>
    </row>
    <row r="69" spans="1:19" s="1" customFormat="1" ht="13.5" customHeight="1">
      <c r="A69" s="4"/>
      <c r="B69" s="11"/>
      <c r="C69" s="4"/>
      <c r="D69" s="4"/>
      <c r="E69" s="4"/>
      <c r="F69" s="4"/>
      <c r="G69" s="8"/>
      <c r="H69" s="53"/>
      <c r="I69" s="77"/>
      <c r="J69" s="77"/>
      <c r="K69" s="77"/>
      <c r="L69" s="43"/>
      <c r="M69" s="4"/>
      <c r="N69" s="4"/>
      <c r="O69" s="4"/>
      <c r="P69" s="4"/>
      <c r="Q69" s="4"/>
      <c r="R69" s="4"/>
      <c r="S69" s="4"/>
    </row>
    <row r="70" spans="1:19" s="1" customFormat="1" ht="13.5" customHeight="1">
      <c r="A70" s="4"/>
      <c r="B70" s="11"/>
      <c r="C70" s="13"/>
      <c r="D70" s="4"/>
      <c r="E70" s="4"/>
      <c r="F70" s="4"/>
      <c r="G70" s="8"/>
      <c r="H70" s="53"/>
      <c r="I70" s="78"/>
      <c r="J70" s="78"/>
      <c r="K70" s="78"/>
      <c r="L70" s="4"/>
      <c r="M70" s="4"/>
      <c r="N70" s="4"/>
      <c r="O70" s="4"/>
      <c r="P70" s="4"/>
      <c r="Q70" s="4"/>
      <c r="R70" s="4"/>
      <c r="S70" s="4"/>
    </row>
    <row r="71" spans="2:14" s="1" customFormat="1" ht="13.5" customHeight="1">
      <c r="B71" s="10"/>
      <c r="H71" s="3"/>
      <c r="J71" s="8"/>
      <c r="K71" s="73"/>
      <c r="L71" s="4"/>
      <c r="M71" s="4"/>
      <c r="N71" s="4"/>
    </row>
    <row r="72" spans="2:14" s="1" customFormat="1" ht="13.5" customHeight="1">
      <c r="B72" s="10"/>
      <c r="H72" s="3"/>
      <c r="J72" s="8"/>
      <c r="K72" s="73"/>
      <c r="L72" s="4"/>
      <c r="M72" s="4"/>
      <c r="N72" s="4"/>
    </row>
    <row r="73" spans="2:14" s="1" customFormat="1" ht="13.5" customHeight="1">
      <c r="B73" s="10"/>
      <c r="H73" s="3"/>
      <c r="J73" s="8"/>
      <c r="K73" s="73"/>
      <c r="L73" s="4"/>
      <c r="M73" s="4"/>
      <c r="N73" s="4"/>
    </row>
    <row r="74" spans="2:14" s="1" customFormat="1" ht="13.5" customHeight="1">
      <c r="B74" s="10"/>
      <c r="H74" s="3"/>
      <c r="J74" s="8"/>
      <c r="K74" s="73"/>
      <c r="L74" s="4"/>
      <c r="M74" s="4"/>
      <c r="N74" s="4"/>
    </row>
    <row r="75" spans="2:14" s="1" customFormat="1" ht="13.5" customHeight="1">
      <c r="B75" s="10"/>
      <c r="H75" s="3"/>
      <c r="J75" s="8"/>
      <c r="K75" s="73"/>
      <c r="L75" s="4"/>
      <c r="M75" s="4"/>
      <c r="N75" s="4"/>
    </row>
    <row r="76" spans="2:14" s="1" customFormat="1" ht="13.5" customHeight="1">
      <c r="B76" s="10"/>
      <c r="H76" s="3"/>
      <c r="J76" s="45"/>
      <c r="K76" s="73"/>
      <c r="L76" s="4"/>
      <c r="M76" s="4"/>
      <c r="N76" s="4"/>
    </row>
    <row r="77" spans="2:14" s="1" customFormat="1" ht="13.5" customHeight="1">
      <c r="B77" s="10"/>
      <c r="H77" s="3"/>
      <c r="J77" s="8"/>
      <c r="K77" s="73"/>
      <c r="L77" s="4"/>
      <c r="M77" s="4"/>
      <c r="N77" s="4"/>
    </row>
    <row r="78" spans="2:14" s="1" customFormat="1" ht="13.5" customHeight="1">
      <c r="B78" s="10"/>
      <c r="H78" s="3"/>
      <c r="J78" s="8"/>
      <c r="K78" s="73"/>
      <c r="L78" s="4"/>
      <c r="M78" s="4"/>
      <c r="N78" s="4"/>
    </row>
    <row r="79" spans="2:11" s="1" customFormat="1" ht="13.5" customHeight="1">
      <c r="B79" s="10"/>
      <c r="H79" s="3"/>
      <c r="J79" s="3"/>
      <c r="K79" s="72"/>
    </row>
    <row r="80" spans="1:11" s="1" customFormat="1" ht="13.5" customHeight="1">
      <c r="A80" s="18"/>
      <c r="B80" s="26"/>
      <c r="C80" s="18"/>
      <c r="D80" s="18"/>
      <c r="E80" s="18"/>
      <c r="F80" s="19"/>
      <c r="G80" s="19"/>
      <c r="H80" s="53"/>
      <c r="J80" s="3"/>
      <c r="K80" s="72"/>
    </row>
    <row r="81" spans="1:11" s="1" customFormat="1" ht="13.5" customHeight="1">
      <c r="A81" s="18"/>
      <c r="B81" s="26"/>
      <c r="C81" s="18"/>
      <c r="D81" s="27"/>
      <c r="E81" s="27"/>
      <c r="F81" s="28"/>
      <c r="G81" s="28"/>
      <c r="H81" s="56"/>
      <c r="J81" s="3"/>
      <c r="K81" s="72"/>
    </row>
    <row r="82" spans="1:11" s="1" customFormat="1" ht="13.5" customHeight="1">
      <c r="A82" s="18"/>
      <c r="B82" s="26"/>
      <c r="C82" s="27"/>
      <c r="D82" s="29"/>
      <c r="E82" s="29"/>
      <c r="F82" s="30"/>
      <c r="G82" s="30"/>
      <c r="H82" s="57"/>
      <c r="J82" s="3"/>
      <c r="K82" s="72"/>
    </row>
    <row r="83" spans="1:12" ht="13.5" customHeight="1">
      <c r="A83" s="4"/>
      <c r="B83" s="11"/>
      <c r="C83" s="4"/>
      <c r="D83" s="6"/>
      <c r="E83" s="4"/>
      <c r="F83" s="7"/>
      <c r="G83" s="7"/>
      <c r="H83" s="8"/>
      <c r="J83" s="3"/>
      <c r="K83" s="72"/>
      <c r="L83" s="1"/>
    </row>
    <row r="84" spans="1:8" ht="13.5" customHeight="1">
      <c r="A84" s="4"/>
      <c r="B84" s="14"/>
      <c r="C84" s="4"/>
      <c r="D84" s="4"/>
      <c r="E84" s="31"/>
      <c r="F84" s="32"/>
      <c r="G84" s="7"/>
      <c r="H84" s="9"/>
    </row>
    <row r="85" spans="1:8" ht="13.5" customHeight="1">
      <c r="A85" s="4"/>
      <c r="B85" s="11"/>
      <c r="C85" s="4"/>
      <c r="D85" s="4"/>
      <c r="E85" s="31"/>
      <c r="F85" s="31"/>
      <c r="G85" s="7"/>
      <c r="H85" s="8"/>
    </row>
    <row r="86" spans="1:8" ht="13.5" customHeight="1">
      <c r="A86" s="4"/>
      <c r="B86" s="11"/>
      <c r="C86" s="4"/>
      <c r="D86" s="4"/>
      <c r="E86" s="31"/>
      <c r="F86" s="31"/>
      <c r="G86" s="7"/>
      <c r="H86" s="8"/>
    </row>
    <row r="87" spans="1:8" ht="13.5" customHeight="1">
      <c r="A87" s="4"/>
      <c r="B87" s="11"/>
      <c r="C87" s="4"/>
      <c r="D87" s="4"/>
      <c r="E87" s="31"/>
      <c r="F87" s="31"/>
      <c r="G87" s="7"/>
      <c r="H87" s="8"/>
    </row>
    <row r="88" spans="1:8" ht="13.5" customHeight="1">
      <c r="A88" s="4"/>
      <c r="B88" s="4"/>
      <c r="C88" s="4"/>
      <c r="D88" s="4"/>
      <c r="E88" s="31"/>
      <c r="F88" s="31"/>
      <c r="G88" s="7"/>
      <c r="H88" s="8"/>
    </row>
    <row r="89" spans="1:8" ht="13.5" customHeight="1">
      <c r="A89" s="4"/>
      <c r="B89" s="4"/>
      <c r="C89" s="4"/>
      <c r="D89" s="4"/>
      <c r="E89" s="31"/>
      <c r="F89" s="31"/>
      <c r="G89" s="7"/>
      <c r="H89" s="8"/>
    </row>
    <row r="90" spans="1:8" ht="13.5" customHeight="1">
      <c r="A90" s="4"/>
      <c r="B90" s="4"/>
      <c r="C90" s="4"/>
      <c r="D90" s="4"/>
      <c r="E90" s="31"/>
      <c r="F90" s="31"/>
      <c r="G90" s="7"/>
      <c r="H90" s="8"/>
    </row>
    <row r="91" spans="1:11" s="58" customFormat="1" ht="13.5" customHeight="1">
      <c r="A91" s="4"/>
      <c r="B91" s="4"/>
      <c r="C91" s="4"/>
      <c r="D91" s="4"/>
      <c r="E91" s="31"/>
      <c r="F91" s="31"/>
      <c r="G91" s="7"/>
      <c r="H91" s="45"/>
      <c r="J91" s="59"/>
      <c r="K91" s="76"/>
    </row>
    <row r="92" spans="1:8" ht="13.5" customHeight="1">
      <c r="A92" s="4"/>
      <c r="B92" s="4"/>
      <c r="C92" s="4"/>
      <c r="D92" s="4"/>
      <c r="E92" s="31"/>
      <c r="F92" s="31"/>
      <c r="G92" s="7"/>
      <c r="H92" s="8"/>
    </row>
    <row r="93" spans="1:8" ht="13.5" customHeight="1">
      <c r="A93" s="4"/>
      <c r="B93" s="4"/>
      <c r="C93" s="4"/>
      <c r="D93" s="4"/>
      <c r="E93" s="31"/>
      <c r="F93" s="31"/>
      <c r="G93" s="7"/>
      <c r="H93" s="8"/>
    </row>
    <row r="94" spans="1:8" ht="13.5" customHeight="1">
      <c r="A94" s="4"/>
      <c r="B94" s="4"/>
      <c r="C94" s="4"/>
      <c r="D94" s="4"/>
      <c r="E94" s="31"/>
      <c r="F94" s="31"/>
      <c r="G94" s="7"/>
      <c r="H94" s="8"/>
    </row>
    <row r="95" spans="1:11" s="58" customFormat="1" ht="13.5" customHeight="1">
      <c r="A95" s="4"/>
      <c r="B95" s="4"/>
      <c r="C95" s="4"/>
      <c r="D95" s="4"/>
      <c r="E95" s="31"/>
      <c r="F95" s="31"/>
      <c r="G95" s="7"/>
      <c r="H95" s="45"/>
      <c r="J95" s="59"/>
      <c r="K95" s="76"/>
    </row>
    <row r="96" spans="1:8" ht="13.5" customHeight="1">
      <c r="A96" s="4"/>
      <c r="B96" s="4"/>
      <c r="C96" s="4"/>
      <c r="D96" s="4"/>
      <c r="E96" s="31"/>
      <c r="F96" s="31"/>
      <c r="G96" s="7"/>
      <c r="H96" s="8"/>
    </row>
    <row r="97" spans="1:8" ht="13.5" customHeight="1">
      <c r="A97" s="4"/>
      <c r="B97" s="4"/>
      <c r="C97" s="4"/>
      <c r="D97" s="4"/>
      <c r="E97" s="31"/>
      <c r="F97" s="31"/>
      <c r="G97" s="7"/>
      <c r="H97" s="8"/>
    </row>
    <row r="98" spans="1:8" ht="13.5" customHeight="1">
      <c r="A98" s="4"/>
      <c r="B98" s="4"/>
      <c r="C98" s="4"/>
      <c r="D98" s="4"/>
      <c r="E98" s="60"/>
      <c r="F98" s="31"/>
      <c r="G98" s="7"/>
      <c r="H98" s="8"/>
    </row>
    <row r="99" spans="1:8" ht="13.5" customHeight="1">
      <c r="A99" s="18"/>
      <c r="B99" s="6"/>
      <c r="C99" s="4"/>
      <c r="D99" s="4"/>
      <c r="E99" s="4"/>
      <c r="F99" s="8"/>
      <c r="G99" s="8"/>
      <c r="H99" s="8"/>
    </row>
    <row r="100" spans="1:8" ht="13.5" customHeight="1">
      <c r="A100" s="18"/>
      <c r="B100" s="6"/>
      <c r="C100" s="4"/>
      <c r="D100" s="4"/>
      <c r="E100" s="4"/>
      <c r="F100" s="8"/>
      <c r="G100" s="8"/>
      <c r="H100" s="8"/>
    </row>
    <row r="101" spans="1:11" s="58" customFormat="1" ht="13.5" customHeight="1">
      <c r="A101" s="18"/>
      <c r="B101" s="4"/>
      <c r="C101" s="4"/>
      <c r="D101" s="4"/>
      <c r="E101" s="4"/>
      <c r="F101" s="8"/>
      <c r="G101" s="54"/>
      <c r="H101" s="61"/>
      <c r="J101" s="59"/>
      <c r="K101" s="76"/>
    </row>
    <row r="102" spans="1:9" ht="13.5" customHeight="1">
      <c r="A102" s="62"/>
      <c r="B102" s="4"/>
      <c r="C102" s="4"/>
      <c r="D102" s="4"/>
      <c r="E102" s="4"/>
      <c r="F102" s="8"/>
      <c r="G102" s="7"/>
      <c r="H102" s="61"/>
      <c r="I102" s="3"/>
    </row>
    <row r="103" spans="1:9" ht="13.5" customHeight="1">
      <c r="A103" s="18"/>
      <c r="B103" s="4"/>
      <c r="C103" s="4"/>
      <c r="D103" s="4"/>
      <c r="E103" s="4"/>
      <c r="F103" s="8"/>
      <c r="G103" s="7"/>
      <c r="H103" s="8"/>
      <c r="I103" s="1"/>
    </row>
    <row r="104" spans="1:9" ht="13.5" customHeight="1">
      <c r="A104" s="4"/>
      <c r="B104" s="4"/>
      <c r="C104" s="4"/>
      <c r="D104" s="4"/>
      <c r="E104" s="4"/>
      <c r="F104" s="8"/>
      <c r="G104" s="7"/>
      <c r="H104" s="8"/>
      <c r="I104" s="1"/>
    </row>
    <row r="105" spans="1:9" ht="13.5" customHeight="1">
      <c r="A105" s="4"/>
      <c r="B105" s="4"/>
      <c r="C105" s="4"/>
      <c r="D105" s="4"/>
      <c r="E105" s="4"/>
      <c r="F105" s="8"/>
      <c r="G105" s="7"/>
      <c r="H105" s="8"/>
      <c r="I105" s="1"/>
    </row>
    <row r="106" spans="1:9" ht="13.5" customHeight="1">
      <c r="A106" s="4"/>
      <c r="B106" s="4"/>
      <c r="C106" s="4"/>
      <c r="D106" s="4"/>
      <c r="E106" s="4"/>
      <c r="F106" s="4"/>
      <c r="G106" s="4"/>
      <c r="H106" s="8"/>
      <c r="I106" s="1"/>
    </row>
    <row r="107" spans="1:9" ht="13.5" customHeight="1">
      <c r="A107" s="4"/>
      <c r="B107" s="4"/>
      <c r="C107" s="4"/>
      <c r="D107" s="4"/>
      <c r="E107" s="4"/>
      <c r="F107" s="4"/>
      <c r="G107" s="4"/>
      <c r="H107" s="8"/>
      <c r="I107" s="1"/>
    </row>
    <row r="108" spans="1:9" ht="13.5" customHeight="1">
      <c r="A108" s="1"/>
      <c r="B108" s="1"/>
      <c r="H108" s="3"/>
      <c r="I108" s="1"/>
    </row>
    <row r="109" spans="1:9" ht="13.5" customHeight="1">
      <c r="A109" s="1"/>
      <c r="B109" s="1"/>
      <c r="H109" s="3"/>
      <c r="I109" s="1"/>
    </row>
    <row r="110" spans="1:9" ht="13.5" customHeight="1">
      <c r="A110" s="1"/>
      <c r="B110" s="1"/>
      <c r="H110" s="3"/>
      <c r="I110" s="1"/>
    </row>
    <row r="111" spans="1:9" ht="13.5" customHeight="1">
      <c r="A111" s="1"/>
      <c r="B111" s="1"/>
      <c r="H111" s="8"/>
      <c r="I111" s="1"/>
    </row>
    <row r="112" spans="1:9" ht="13.5" customHeight="1">
      <c r="A112" s="1"/>
      <c r="B112" s="1"/>
      <c r="H112" s="8"/>
      <c r="I112" s="1"/>
    </row>
    <row r="113" spans="1:9" ht="13.5" customHeight="1">
      <c r="A113" s="1"/>
      <c r="B113" s="1"/>
      <c r="H113" s="3"/>
      <c r="I113" s="1"/>
    </row>
    <row r="114" spans="1:9" ht="13.5" customHeight="1">
      <c r="A114" s="1"/>
      <c r="B114" s="1"/>
      <c r="H114" s="3"/>
      <c r="I114" s="1"/>
    </row>
    <row r="115" spans="1:9" ht="13.5" customHeight="1">
      <c r="A115" s="1"/>
      <c r="B115" s="1"/>
      <c r="H115" s="3"/>
      <c r="I115" s="1"/>
    </row>
    <row r="116" spans="2:9" ht="13.5" customHeight="1">
      <c r="B116" s="1"/>
      <c r="H116" s="8"/>
      <c r="I116" s="4"/>
    </row>
  </sheetData>
  <sheetProtection/>
  <printOptions gridLines="1"/>
  <pageMargins left="0.15748031496062992" right="0.15748031496062992" top="0.1968503937007874" bottom="0.1968503937007874" header="0.5118110236220472" footer="0.511811023622047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6">
      <selection activeCell="A6" sqref="A6"/>
    </sheetView>
  </sheetViews>
  <sheetFormatPr defaultColWidth="9.140625" defaultRowHeight="15" customHeight="1"/>
  <cols>
    <col min="1" max="1" width="52.140625" style="0" customWidth="1"/>
    <col min="2" max="2" width="12.28125" style="0" customWidth="1"/>
    <col min="4" max="4" width="44.8515625" style="0" customWidth="1"/>
  </cols>
  <sheetData>
    <row r="1" spans="2:3" ht="22.5" customHeight="1">
      <c r="B1" s="16"/>
      <c r="C1" s="167" t="s">
        <v>57</v>
      </c>
    </row>
    <row r="2" spans="2:3" ht="26.25" customHeight="1">
      <c r="B2" s="35"/>
      <c r="C2" s="94" t="s">
        <v>21</v>
      </c>
    </row>
    <row r="3" spans="2:3" ht="23.25" customHeight="1">
      <c r="B3" s="16"/>
      <c r="C3" s="95" t="s">
        <v>22</v>
      </c>
    </row>
    <row r="4" spans="1:3" ht="0.75" customHeight="1">
      <c r="A4" s="16"/>
      <c r="B4" s="16"/>
      <c r="C4" s="21"/>
    </row>
    <row r="5" spans="1:3" ht="15" customHeight="1">
      <c r="A5" s="169" t="s">
        <v>104</v>
      </c>
      <c r="B5" s="20"/>
      <c r="C5" s="21"/>
    </row>
    <row r="6" spans="1:3" ht="15" customHeight="1">
      <c r="A6" s="168" t="s">
        <v>90</v>
      </c>
      <c r="B6" s="20"/>
      <c r="C6" s="21"/>
    </row>
    <row r="7" spans="1:3" ht="6.75" customHeight="1">
      <c r="A7" s="16"/>
      <c r="B7" s="16"/>
      <c r="C7" s="21"/>
    </row>
    <row r="8" spans="1:3" ht="15" customHeight="1">
      <c r="A8" s="94" t="s">
        <v>55</v>
      </c>
      <c r="B8" s="16"/>
      <c r="C8" s="16"/>
    </row>
    <row r="9" spans="1:3" ht="15" customHeight="1">
      <c r="A9" s="16"/>
      <c r="B9" s="16"/>
      <c r="C9" s="16"/>
    </row>
    <row r="10" spans="1:5" ht="15" customHeight="1">
      <c r="A10" s="35" t="s">
        <v>23</v>
      </c>
      <c r="B10" s="106" t="s">
        <v>14</v>
      </c>
      <c r="C10" s="16"/>
      <c r="D10" s="35" t="s">
        <v>28</v>
      </c>
      <c r="E10" s="17" t="s">
        <v>14</v>
      </c>
    </row>
    <row r="11" spans="1:5" ht="15" customHeight="1">
      <c r="A11" s="108" t="s">
        <v>29</v>
      </c>
      <c r="B11" s="16">
        <v>1224</v>
      </c>
      <c r="C11" s="16"/>
      <c r="D11" s="108" t="s">
        <v>29</v>
      </c>
      <c r="E11" s="16">
        <v>3849</v>
      </c>
    </row>
    <row r="12" spans="1:5" ht="15" customHeight="1">
      <c r="A12" s="108" t="s">
        <v>30</v>
      </c>
      <c r="B12" s="107">
        <v>1151</v>
      </c>
      <c r="C12" s="16"/>
      <c r="D12" s="108" t="s">
        <v>30</v>
      </c>
      <c r="E12" s="107">
        <v>2659</v>
      </c>
    </row>
    <row r="13" spans="1:5" ht="15" customHeight="1">
      <c r="A13" s="16" t="s">
        <v>24</v>
      </c>
      <c r="B13" s="16">
        <f>B12-B11</f>
        <v>-73</v>
      </c>
      <c r="C13" s="16"/>
      <c r="D13" s="16" t="s">
        <v>24</v>
      </c>
      <c r="E13" s="150">
        <f>E11-E12</f>
        <v>1190</v>
      </c>
    </row>
    <row r="14" spans="1:5" ht="15" customHeight="1">
      <c r="A14" s="16"/>
      <c r="B14" s="16"/>
      <c r="C14" s="16"/>
      <c r="D14" s="16"/>
      <c r="E14" s="16"/>
    </row>
    <row r="15" spans="1:5" ht="15" customHeight="1">
      <c r="A15" s="35" t="s">
        <v>25</v>
      </c>
      <c r="B15" s="107" t="s">
        <v>26</v>
      </c>
      <c r="C15" s="16"/>
      <c r="D15" s="35" t="s">
        <v>25</v>
      </c>
      <c r="E15" s="107" t="s">
        <v>26</v>
      </c>
    </row>
    <row r="16" spans="1:8" ht="15" customHeight="1">
      <c r="A16" s="12" t="s">
        <v>49</v>
      </c>
      <c r="B16" s="3">
        <v>613</v>
      </c>
      <c r="C16" s="1"/>
      <c r="D16" s="130" t="s">
        <v>91</v>
      </c>
      <c r="E16" s="120">
        <v>2</v>
      </c>
      <c r="F16" s="3"/>
      <c r="G16" s="51"/>
      <c r="H16" s="68"/>
    </row>
    <row r="17" spans="1:8" ht="15" customHeight="1">
      <c r="A17" s="12" t="s">
        <v>52</v>
      </c>
      <c r="B17" s="3">
        <v>-97</v>
      </c>
      <c r="C17" s="1"/>
      <c r="D17" s="130" t="s">
        <v>92</v>
      </c>
      <c r="E17" s="120">
        <v>1</v>
      </c>
      <c r="F17" s="3"/>
      <c r="G17" s="3"/>
      <c r="H17" s="68"/>
    </row>
    <row r="18" spans="1:8" ht="15" customHeight="1">
      <c r="A18" s="12" t="s">
        <v>50</v>
      </c>
      <c r="B18" s="8">
        <v>-187</v>
      </c>
      <c r="C18" s="1"/>
      <c r="D18" s="130" t="s">
        <v>93</v>
      </c>
      <c r="E18" s="120">
        <v>20</v>
      </c>
      <c r="F18" s="8"/>
      <c r="G18" s="3"/>
      <c r="H18" s="68"/>
    </row>
    <row r="19" spans="1:8" ht="15" customHeight="1">
      <c r="A19" s="12" t="s">
        <v>39</v>
      </c>
      <c r="B19" s="8">
        <v>-200</v>
      </c>
      <c r="C19" s="1"/>
      <c r="D19" s="130" t="s">
        <v>94</v>
      </c>
      <c r="E19" s="120">
        <v>422</v>
      </c>
      <c r="F19" s="8"/>
      <c r="G19" s="3"/>
      <c r="H19" s="68"/>
    </row>
    <row r="20" spans="1:8" ht="15" customHeight="1">
      <c r="A20" s="12" t="s">
        <v>60</v>
      </c>
      <c r="B20" s="8">
        <v>-85</v>
      </c>
      <c r="C20" s="1"/>
      <c r="D20" s="130" t="s">
        <v>96</v>
      </c>
      <c r="E20" s="120">
        <v>-20</v>
      </c>
      <c r="F20" s="8"/>
      <c r="G20" s="3"/>
      <c r="H20" s="68"/>
    </row>
    <row r="21" spans="1:8" ht="15" customHeight="1">
      <c r="A21" s="12" t="s">
        <v>51</v>
      </c>
      <c r="B21" s="8">
        <v>283</v>
      </c>
      <c r="C21" s="1"/>
      <c r="D21" s="130" t="s">
        <v>97</v>
      </c>
      <c r="E21" s="120">
        <v>-106</v>
      </c>
      <c r="F21" s="8"/>
      <c r="G21" s="3"/>
      <c r="H21" s="68"/>
    </row>
    <row r="22" spans="1:6" ht="15" customHeight="1">
      <c r="A22" s="12" t="s">
        <v>61</v>
      </c>
      <c r="B22" s="63">
        <v>-400</v>
      </c>
      <c r="C22" s="1"/>
      <c r="D22" s="130" t="s">
        <v>98</v>
      </c>
      <c r="E22" s="120">
        <v>-1</v>
      </c>
      <c r="F22" s="8"/>
    </row>
    <row r="23" spans="1:5" ht="15" customHeight="1">
      <c r="A23" s="12"/>
      <c r="B23" s="3">
        <f>SUM(B16:B22)</f>
        <v>-73</v>
      </c>
      <c r="C23" s="1"/>
      <c r="D23" s="130" t="s">
        <v>99</v>
      </c>
      <c r="E23" s="120">
        <v>-456</v>
      </c>
    </row>
    <row r="24" spans="1:5" ht="16.5" customHeight="1">
      <c r="A24" s="154" t="s">
        <v>54</v>
      </c>
      <c r="B24" s="16"/>
      <c r="C24" s="16"/>
      <c r="D24" s="130" t="s">
        <v>95</v>
      </c>
      <c r="E24" s="120">
        <v>360</v>
      </c>
    </row>
    <row r="25" spans="1:5" ht="16.5" customHeight="1">
      <c r="A25" s="108" t="s">
        <v>29</v>
      </c>
      <c r="B25" s="16">
        <v>832</v>
      </c>
      <c r="C25" s="16"/>
      <c r="D25" s="130" t="s">
        <v>100</v>
      </c>
      <c r="E25" s="120">
        <v>-36</v>
      </c>
    </row>
    <row r="26" spans="1:5" ht="16.5" customHeight="1">
      <c r="A26" s="108" t="s">
        <v>30</v>
      </c>
      <c r="B26" s="16">
        <v>1024</v>
      </c>
      <c r="C26" s="16"/>
      <c r="D26" s="1" t="s">
        <v>76</v>
      </c>
      <c r="E26" s="120">
        <v>-12</v>
      </c>
    </row>
    <row r="27" spans="1:5" ht="16.5" customHeight="1">
      <c r="A27" s="108" t="s">
        <v>27</v>
      </c>
      <c r="B27" s="155">
        <f>B26-B25</f>
        <v>192</v>
      </c>
      <c r="C27" s="16"/>
      <c r="D27" s="130" t="s">
        <v>101</v>
      </c>
      <c r="E27" s="120">
        <v>-338</v>
      </c>
    </row>
    <row r="28" spans="1:5" ht="16.5" customHeight="1">
      <c r="A28" s="154" t="s">
        <v>25</v>
      </c>
      <c r="B28" s="18"/>
      <c r="C28" s="16"/>
      <c r="D28" s="130" t="s">
        <v>102</v>
      </c>
      <c r="E28" s="120">
        <v>-400</v>
      </c>
    </row>
    <row r="29" spans="1:5" ht="16.5" customHeight="1">
      <c r="A29" s="138" t="s">
        <v>56</v>
      </c>
      <c r="B29" s="16"/>
      <c r="C29" s="16"/>
      <c r="D29" s="130" t="s">
        <v>103</v>
      </c>
      <c r="E29" s="120">
        <v>-594</v>
      </c>
    </row>
    <row r="30" spans="1:5" ht="16.5" customHeight="1">
      <c r="A30" s="138"/>
      <c r="B30" s="16"/>
      <c r="C30" s="16"/>
      <c r="D30" s="1" t="s">
        <v>85</v>
      </c>
      <c r="E30" s="120">
        <v>-101</v>
      </c>
    </row>
    <row r="31" spans="3:5" ht="15" customHeight="1">
      <c r="C31" s="16"/>
      <c r="D31" s="130" t="s">
        <v>86</v>
      </c>
      <c r="E31" s="120">
        <v>57</v>
      </c>
    </row>
    <row r="32" spans="3:5" ht="15" customHeight="1">
      <c r="C32" s="16"/>
      <c r="D32" s="130" t="s">
        <v>87</v>
      </c>
      <c r="E32" s="120">
        <v>12</v>
      </c>
    </row>
    <row r="33" spans="3:5" ht="15" customHeight="1">
      <c r="C33" s="16"/>
      <c r="E33" s="166">
        <f>SUM(E16:E32)</f>
        <v>-1190</v>
      </c>
    </row>
    <row r="34" ht="15" customHeight="1">
      <c r="C34" s="16"/>
    </row>
    <row r="35" spans="3:6" ht="15" customHeight="1">
      <c r="C35" s="16"/>
      <c r="F35" t="s">
        <v>11</v>
      </c>
    </row>
    <row r="36" ht="15" customHeight="1">
      <c r="C36" s="16"/>
    </row>
    <row r="37" spans="3:4" ht="15" customHeight="1">
      <c r="C37" s="1"/>
      <c r="D37" s="3"/>
    </row>
    <row r="38" spans="3:4" ht="15" customHeight="1">
      <c r="C38" s="1"/>
      <c r="D38" s="3"/>
    </row>
    <row r="39" spans="3:4" ht="15" customHeight="1">
      <c r="C39" s="1"/>
      <c r="D39" s="3"/>
    </row>
    <row r="40" spans="3:4" ht="15" customHeight="1">
      <c r="C40" s="4"/>
      <c r="D40" s="8"/>
    </row>
    <row r="41" spans="3:4" ht="15" customHeight="1">
      <c r="C41" s="4"/>
      <c r="D41" s="8"/>
    </row>
    <row r="42" spans="3:4" ht="15" customHeight="1">
      <c r="C42" s="4"/>
      <c r="D42" s="4"/>
    </row>
    <row r="43" spans="3:4" ht="15" customHeight="1">
      <c r="C43" s="7"/>
      <c r="D43" s="4"/>
    </row>
    <row r="44" spans="3:4" ht="15" customHeight="1">
      <c r="C44" s="4"/>
      <c r="D44" s="4"/>
    </row>
    <row r="45" spans="3:4" ht="15" customHeight="1">
      <c r="C45" s="4"/>
      <c r="D45" s="4"/>
    </row>
    <row r="46" spans="3:4" ht="15" customHeight="1">
      <c r="C46" s="4"/>
      <c r="D46" s="4"/>
    </row>
    <row r="47" spans="3:4" ht="15" customHeight="1">
      <c r="C47" s="85"/>
      <c r="D47" s="4"/>
    </row>
    <row r="48" spans="3:4" ht="15" customHeight="1">
      <c r="C48" s="4"/>
      <c r="D48" s="4"/>
    </row>
    <row r="49" spans="3:4" ht="15" customHeight="1">
      <c r="C49" s="4"/>
      <c r="D49" s="4"/>
    </row>
    <row r="50" spans="3:4" ht="15" customHeight="1">
      <c r="C50" s="4"/>
      <c r="D50" s="4"/>
    </row>
    <row r="51" spans="3:4" ht="15" customHeight="1">
      <c r="C51" s="7"/>
      <c r="D51" s="4"/>
    </row>
    <row r="52" spans="3:4" ht="15" customHeight="1">
      <c r="C52" s="7"/>
      <c r="D52" s="4"/>
    </row>
    <row r="53" spans="3:4" ht="15" customHeight="1">
      <c r="C53" s="29"/>
      <c r="D53" s="38"/>
    </row>
    <row r="54" ht="15" customHeight="1">
      <c r="C54" s="105"/>
    </row>
    <row r="55" ht="15" customHeight="1">
      <c r="C55" s="105"/>
    </row>
    <row r="56" ht="15" customHeight="1">
      <c r="C56" s="105"/>
    </row>
    <row r="57" ht="15" customHeight="1">
      <c r="C57" s="105"/>
    </row>
    <row r="58" ht="15" customHeight="1">
      <c r="C58" s="105"/>
    </row>
    <row r="59" ht="15" customHeight="1">
      <c r="C59" s="105"/>
    </row>
    <row r="60" ht="15" customHeight="1">
      <c r="C60" s="105"/>
    </row>
    <row r="61" ht="15" customHeight="1">
      <c r="C61" s="105"/>
    </row>
    <row r="62" ht="15" customHeight="1">
      <c r="C62" s="105"/>
    </row>
    <row r="63" ht="15" customHeight="1">
      <c r="C63" s="105"/>
    </row>
    <row r="64" ht="15" customHeight="1">
      <c r="C64" s="105"/>
    </row>
    <row r="65" ht="15" customHeight="1">
      <c r="C65" s="105"/>
    </row>
    <row r="66" ht="15" customHeight="1">
      <c r="C66" s="105"/>
    </row>
    <row r="67" ht="15" customHeight="1">
      <c r="C67" s="105"/>
    </row>
    <row r="68" ht="15" customHeight="1">
      <c r="C68" s="105"/>
    </row>
    <row r="69" ht="15" customHeight="1">
      <c r="C69" s="105"/>
    </row>
    <row r="70" ht="15" customHeight="1">
      <c r="C70" s="105"/>
    </row>
    <row r="71" ht="15" customHeight="1">
      <c r="C71" s="105"/>
    </row>
    <row r="72" ht="15" customHeight="1">
      <c r="C72" s="105"/>
    </row>
    <row r="73" ht="15" customHeight="1">
      <c r="C73" s="105"/>
    </row>
    <row r="74" ht="15" customHeight="1">
      <c r="C74" s="105"/>
    </row>
    <row r="75" ht="15" customHeight="1">
      <c r="C75" s="105"/>
    </row>
    <row r="76" ht="15" customHeight="1">
      <c r="C76" s="105"/>
    </row>
    <row r="77" ht="15" customHeight="1">
      <c r="C77" s="105"/>
    </row>
    <row r="78" ht="15" customHeight="1">
      <c r="C78" s="105"/>
    </row>
    <row r="79" ht="15" customHeight="1">
      <c r="C79" s="105"/>
    </row>
    <row r="80" ht="15" customHeight="1">
      <c r="C80" s="105"/>
    </row>
    <row r="81" ht="15" customHeight="1">
      <c r="C81" s="105"/>
    </row>
    <row r="82" ht="15" customHeight="1">
      <c r="C82" s="105"/>
    </row>
    <row r="83" ht="15" customHeight="1">
      <c r="C83" s="105"/>
    </row>
    <row r="84" ht="15" customHeight="1">
      <c r="C84" s="105"/>
    </row>
    <row r="85" ht="15" customHeight="1">
      <c r="C85" s="105"/>
    </row>
  </sheetData>
  <sheetProtection/>
  <printOptions/>
  <pageMargins left="0.35433070866141736" right="0.35433070866141736" top="0.5905511811023623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34">
      <selection activeCell="C6" sqref="C6"/>
    </sheetView>
  </sheetViews>
  <sheetFormatPr defaultColWidth="9.140625" defaultRowHeight="12.75"/>
  <cols>
    <col min="2" max="2" width="37.140625" style="0" customWidth="1"/>
  </cols>
  <sheetData>
    <row r="1" spans="1:14" ht="15">
      <c r="A1" s="109"/>
      <c r="B1" s="109"/>
      <c r="C1" s="110" t="s">
        <v>57</v>
      </c>
      <c r="D1" s="111"/>
      <c r="E1" s="111"/>
      <c r="F1" s="112"/>
      <c r="G1" s="113"/>
      <c r="H1" s="114"/>
      <c r="I1" s="115"/>
      <c r="J1" s="109"/>
      <c r="K1" s="109"/>
      <c r="L1" s="109"/>
      <c r="M1" s="109"/>
      <c r="N1" s="109"/>
    </row>
    <row r="2" spans="1:14" ht="15">
      <c r="A2" s="1"/>
      <c r="B2" s="110" t="s">
        <v>31</v>
      </c>
      <c r="C2" s="111"/>
      <c r="D2" s="111"/>
      <c r="E2" s="111"/>
      <c r="F2" s="116"/>
      <c r="G2" s="111"/>
      <c r="H2" s="116"/>
      <c r="I2" s="117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5"/>
      <c r="H3" s="1"/>
      <c r="I3" s="5"/>
      <c r="J3" s="1"/>
      <c r="K3" s="1"/>
      <c r="L3" s="1"/>
      <c r="M3" s="1"/>
      <c r="N3" s="1"/>
    </row>
    <row r="4" spans="1:14" ht="12.75">
      <c r="A4" s="1"/>
      <c r="B4" s="1"/>
      <c r="C4" s="118" t="s">
        <v>32</v>
      </c>
      <c r="D4" s="119"/>
      <c r="E4" s="119"/>
      <c r="F4" s="1"/>
      <c r="G4" s="120" t="s">
        <v>33</v>
      </c>
      <c r="H4" s="121"/>
      <c r="I4" s="121"/>
      <c r="J4" s="1"/>
      <c r="K4" s="122"/>
      <c r="L4" s="1"/>
      <c r="M4" s="1"/>
      <c r="N4" s="1"/>
    </row>
    <row r="5" spans="1:14" ht="12.75">
      <c r="A5" s="1"/>
      <c r="B5" s="2" t="s">
        <v>34</v>
      </c>
      <c r="C5" s="118"/>
      <c r="D5" s="119"/>
      <c r="E5" s="118"/>
      <c r="F5" s="1"/>
      <c r="G5" s="120"/>
      <c r="H5" s="120"/>
      <c r="I5" s="122" t="s">
        <v>27</v>
      </c>
      <c r="J5" s="1"/>
      <c r="L5" s="1"/>
      <c r="M5" s="1"/>
      <c r="N5" s="1"/>
    </row>
    <row r="6" spans="1:14" ht="12.75">
      <c r="A6" s="1"/>
      <c r="B6" s="1" t="s">
        <v>2</v>
      </c>
      <c r="C6" s="118">
        <v>4012</v>
      </c>
      <c r="D6" s="119"/>
      <c r="E6" s="118"/>
      <c r="F6" s="41"/>
      <c r="G6" s="120">
        <v>4109</v>
      </c>
      <c r="H6" s="120"/>
      <c r="I6" s="157">
        <f>C6-G6</f>
        <v>-97</v>
      </c>
      <c r="J6" s="1"/>
      <c r="L6" s="4"/>
      <c r="M6" s="4"/>
      <c r="N6" s="1"/>
    </row>
    <row r="7" spans="1:14" ht="12.75">
      <c r="A7" s="1"/>
      <c r="B7" s="1" t="s">
        <v>35</v>
      </c>
      <c r="C7" s="118">
        <v>334</v>
      </c>
      <c r="D7" s="119"/>
      <c r="E7" s="118"/>
      <c r="F7" s="41"/>
      <c r="G7" s="120">
        <v>237</v>
      </c>
      <c r="H7" s="120"/>
      <c r="I7" s="157">
        <f aca="true" t="shared" si="0" ref="I7:I14">C7-G7</f>
        <v>97</v>
      </c>
      <c r="J7" s="1"/>
      <c r="L7" s="4"/>
      <c r="M7" s="4"/>
      <c r="N7" s="1"/>
    </row>
    <row r="8" spans="1:14" ht="12.75">
      <c r="A8" s="1"/>
      <c r="B8" s="4" t="s">
        <v>36</v>
      </c>
      <c r="C8" s="124">
        <v>187</v>
      </c>
      <c r="D8" s="125"/>
      <c r="E8" s="124"/>
      <c r="F8" s="31"/>
      <c r="G8" s="120">
        <v>0</v>
      </c>
      <c r="H8" s="120"/>
      <c r="I8" s="157">
        <f t="shared" si="0"/>
        <v>187</v>
      </c>
      <c r="J8" s="1"/>
      <c r="L8" s="4"/>
      <c r="M8" s="4"/>
      <c r="N8" s="1"/>
    </row>
    <row r="9" spans="1:14" ht="12.75">
      <c r="A9" s="1"/>
      <c r="B9" s="4" t="s">
        <v>37</v>
      </c>
      <c r="C9" s="118">
        <v>400</v>
      </c>
      <c r="D9" s="125"/>
      <c r="E9" s="118"/>
      <c r="F9" s="31"/>
      <c r="G9" s="120">
        <v>0</v>
      </c>
      <c r="H9" s="120"/>
      <c r="I9" s="157">
        <f t="shared" si="0"/>
        <v>400</v>
      </c>
      <c r="J9" s="1"/>
      <c r="L9" s="4"/>
      <c r="M9" s="4"/>
      <c r="N9" s="1"/>
    </row>
    <row r="10" spans="1:14" ht="12.75">
      <c r="A10" s="1"/>
      <c r="B10" s="1" t="s">
        <v>38</v>
      </c>
      <c r="C10" s="118">
        <v>0</v>
      </c>
      <c r="D10" s="119"/>
      <c r="E10" s="118"/>
      <c r="F10" s="41"/>
      <c r="G10" s="120">
        <v>613</v>
      </c>
      <c r="H10" s="120"/>
      <c r="I10" s="157">
        <f t="shared" si="0"/>
        <v>-613</v>
      </c>
      <c r="J10" s="1"/>
      <c r="L10" s="4"/>
      <c r="M10" s="4"/>
      <c r="N10" s="1"/>
    </row>
    <row r="11" spans="1:14" ht="12.75">
      <c r="A11" s="1"/>
      <c r="B11" s="1" t="s">
        <v>39</v>
      </c>
      <c r="C11" s="118">
        <v>200</v>
      </c>
      <c r="D11" s="119"/>
      <c r="E11" s="118"/>
      <c r="F11" s="41"/>
      <c r="G11" s="120">
        <v>0</v>
      </c>
      <c r="H11" s="120"/>
      <c r="I11" s="157">
        <f t="shared" si="0"/>
        <v>200</v>
      </c>
      <c r="J11" s="1"/>
      <c r="L11" s="4"/>
      <c r="M11" s="4"/>
      <c r="N11" s="1"/>
    </row>
    <row r="12" spans="1:14" ht="12.75">
      <c r="A12" s="1"/>
      <c r="B12" s="1" t="s">
        <v>40</v>
      </c>
      <c r="C12" s="118">
        <v>0</v>
      </c>
      <c r="D12" s="119"/>
      <c r="E12" s="118"/>
      <c r="F12" s="41"/>
      <c r="G12" s="120">
        <v>283</v>
      </c>
      <c r="H12" s="120"/>
      <c r="I12" s="157">
        <f t="shared" si="0"/>
        <v>-283</v>
      </c>
      <c r="J12" s="1"/>
      <c r="L12" s="4"/>
      <c r="M12" s="4"/>
      <c r="N12" s="1"/>
    </row>
    <row r="13" spans="1:14" ht="12.75">
      <c r="A13" s="1"/>
      <c r="B13" s="1" t="s">
        <v>65</v>
      </c>
      <c r="C13" s="118">
        <v>100</v>
      </c>
      <c r="D13" s="119"/>
      <c r="E13" s="118"/>
      <c r="F13" s="41"/>
      <c r="G13" s="120">
        <v>15</v>
      </c>
      <c r="H13" s="120"/>
      <c r="I13" s="157">
        <f t="shared" si="0"/>
        <v>85</v>
      </c>
      <c r="J13" s="1"/>
      <c r="L13" s="4"/>
      <c r="M13" s="4"/>
      <c r="N13" s="1"/>
    </row>
    <row r="14" spans="1:14" ht="12.75">
      <c r="A14" s="1"/>
      <c r="B14" s="1" t="s">
        <v>64</v>
      </c>
      <c r="C14" s="126">
        <v>3</v>
      </c>
      <c r="D14" s="119"/>
      <c r="E14" s="126"/>
      <c r="F14" s="1"/>
      <c r="G14" s="127">
        <v>3</v>
      </c>
      <c r="H14" s="120"/>
      <c r="I14" s="157">
        <f t="shared" si="0"/>
        <v>0</v>
      </c>
      <c r="J14" s="1"/>
      <c r="L14" s="4"/>
      <c r="M14" s="4"/>
      <c r="N14" s="1"/>
    </row>
    <row r="15" spans="1:14" ht="12.75">
      <c r="A15" s="1"/>
      <c r="B15" s="1" t="s">
        <v>41</v>
      </c>
      <c r="C15" s="128">
        <f>SUM(C6:C14)</f>
        <v>5236</v>
      </c>
      <c r="D15" s="119"/>
      <c r="E15" s="128"/>
      <c r="F15" s="41"/>
      <c r="G15" s="129">
        <f>SUM(G6:G14)</f>
        <v>5260</v>
      </c>
      <c r="H15" s="120"/>
      <c r="I15" s="157"/>
      <c r="J15" s="1"/>
      <c r="L15" s="4"/>
      <c r="M15" s="4"/>
      <c r="N15" s="1"/>
    </row>
    <row r="16" spans="1:14" ht="12.75">
      <c r="A16" s="1"/>
      <c r="B16" s="1"/>
      <c r="C16" s="118"/>
      <c r="D16" s="119"/>
      <c r="E16" s="128"/>
      <c r="F16" s="41"/>
      <c r="G16" s="120"/>
      <c r="H16" s="120"/>
      <c r="I16" s="120"/>
      <c r="J16" s="1"/>
      <c r="K16" s="123"/>
      <c r="L16" s="4"/>
      <c r="M16" s="4"/>
      <c r="N16" s="1"/>
    </row>
    <row r="17" spans="1:14" ht="12.75">
      <c r="A17" s="1"/>
      <c r="B17" s="2" t="s">
        <v>42</v>
      </c>
      <c r="C17" s="118"/>
      <c r="D17" s="119"/>
      <c r="E17" s="118"/>
      <c r="F17" s="118"/>
      <c r="G17" s="120"/>
      <c r="H17" s="120"/>
      <c r="I17" s="120" t="s">
        <v>27</v>
      </c>
      <c r="J17" s="130"/>
      <c r="K17" s="122"/>
      <c r="L17" s="131"/>
      <c r="M17" s="131"/>
      <c r="N17" s="1"/>
    </row>
    <row r="18" spans="1:14" ht="12.75">
      <c r="A18" s="1"/>
      <c r="B18" s="2" t="s">
        <v>88</v>
      </c>
      <c r="C18" s="118">
        <v>832</v>
      </c>
      <c r="D18" s="119"/>
      <c r="E18" s="118"/>
      <c r="F18" s="118"/>
      <c r="G18" s="120">
        <v>1024</v>
      </c>
      <c r="H18" s="120"/>
      <c r="I18" s="120">
        <f>G18-C18</f>
        <v>192</v>
      </c>
      <c r="J18" s="130"/>
      <c r="K18" s="122"/>
      <c r="L18" s="131"/>
      <c r="M18" s="131"/>
      <c r="N18" s="1"/>
    </row>
    <row r="19" spans="1:14" ht="12.75">
      <c r="A19" s="1"/>
      <c r="B19" s="1" t="s">
        <v>43</v>
      </c>
      <c r="C19" s="120">
        <v>96.61</v>
      </c>
      <c r="D19" s="120"/>
      <c r="E19" s="120"/>
      <c r="F19" s="130"/>
      <c r="G19" s="120">
        <v>98.17</v>
      </c>
      <c r="H19" s="120"/>
      <c r="I19" s="120">
        <f aca="true" t="shared" si="1" ref="I19:I39">G19-C19</f>
        <v>1.5600000000000023</v>
      </c>
      <c r="J19" s="130"/>
      <c r="K19" s="123"/>
      <c r="L19" s="132"/>
      <c r="M19" s="132"/>
      <c r="N19" s="1"/>
    </row>
    <row r="20" spans="1:14" ht="12.75">
      <c r="A20" s="1"/>
      <c r="B20" s="1" t="s">
        <v>66</v>
      </c>
      <c r="C20" s="120">
        <v>67.63</v>
      </c>
      <c r="D20" s="120"/>
      <c r="E20" s="120"/>
      <c r="F20" s="130"/>
      <c r="G20" s="120">
        <v>68.47</v>
      </c>
      <c r="H20" s="120"/>
      <c r="I20" s="120">
        <f t="shared" si="1"/>
        <v>0.8400000000000034</v>
      </c>
      <c r="J20" s="130"/>
      <c r="K20" s="123"/>
      <c r="L20" s="132"/>
      <c r="M20" s="132"/>
      <c r="N20" s="1"/>
    </row>
    <row r="21" spans="1:14" ht="12.75">
      <c r="A21" s="1"/>
      <c r="B21" s="1" t="s">
        <v>44</v>
      </c>
      <c r="C21" s="120">
        <v>144.59</v>
      </c>
      <c r="D21" s="120"/>
      <c r="E21" s="120"/>
      <c r="F21" s="130"/>
      <c r="G21" s="120">
        <v>164.9</v>
      </c>
      <c r="H21" s="120"/>
      <c r="I21" s="120">
        <f t="shared" si="1"/>
        <v>20.310000000000002</v>
      </c>
      <c r="J21" s="130"/>
      <c r="K21" s="123"/>
      <c r="L21" s="132"/>
      <c r="M21" s="132"/>
      <c r="N21" s="1"/>
    </row>
    <row r="22" spans="1:14" ht="12.75">
      <c r="A22" s="1"/>
      <c r="B22" s="1" t="s">
        <v>45</v>
      </c>
      <c r="C22" s="120">
        <v>250</v>
      </c>
      <c r="D22" s="120"/>
      <c r="E22" s="120"/>
      <c r="F22" s="130"/>
      <c r="G22" s="120">
        <v>672</v>
      </c>
      <c r="H22" s="120"/>
      <c r="I22" s="120">
        <f t="shared" si="1"/>
        <v>422</v>
      </c>
      <c r="J22" s="130"/>
      <c r="K22" s="123"/>
      <c r="L22" s="132"/>
      <c r="M22" s="132"/>
      <c r="N22" s="1"/>
    </row>
    <row r="23" spans="1:14" ht="12.75">
      <c r="A23" s="1"/>
      <c r="B23" s="1" t="s">
        <v>67</v>
      </c>
      <c r="C23" s="120">
        <v>1000</v>
      </c>
      <c r="D23" s="120"/>
      <c r="E23" s="120"/>
      <c r="F23" s="130"/>
      <c r="G23" s="120">
        <v>1000</v>
      </c>
      <c r="H23" s="120"/>
      <c r="I23" s="120">
        <f t="shared" si="1"/>
        <v>0</v>
      </c>
      <c r="J23" s="130"/>
      <c r="K23" s="123"/>
      <c r="L23" s="132"/>
      <c r="M23" s="132"/>
      <c r="N23" s="1"/>
    </row>
    <row r="24" spans="1:14" ht="12.75">
      <c r="A24" s="1"/>
      <c r="B24" s="1" t="s">
        <v>68</v>
      </c>
      <c r="C24" s="120">
        <v>70</v>
      </c>
      <c r="D24" s="120"/>
      <c r="E24" s="120"/>
      <c r="F24" s="130"/>
      <c r="G24" s="120">
        <v>50</v>
      </c>
      <c r="H24" s="120"/>
      <c r="I24" s="120">
        <f t="shared" si="1"/>
        <v>-20</v>
      </c>
      <c r="J24" s="130"/>
      <c r="K24" s="123"/>
      <c r="L24" s="132"/>
      <c r="M24" s="132"/>
      <c r="N24" s="1"/>
    </row>
    <row r="25" spans="1:14" ht="12.75">
      <c r="A25" s="1"/>
      <c r="B25" s="1" t="s">
        <v>69</v>
      </c>
      <c r="C25" s="120">
        <v>50</v>
      </c>
      <c r="D25" s="120"/>
      <c r="E25" s="120"/>
      <c r="F25" s="130"/>
      <c r="G25" s="120">
        <v>50</v>
      </c>
      <c r="H25" s="120"/>
      <c r="I25" s="120">
        <f t="shared" si="1"/>
        <v>0</v>
      </c>
      <c r="J25" s="130"/>
      <c r="K25" s="123"/>
      <c r="L25" s="132"/>
      <c r="M25" s="132"/>
      <c r="N25" s="1"/>
    </row>
    <row r="26" spans="1:14" ht="12.75">
      <c r="A26" s="1"/>
      <c r="B26" s="1" t="s">
        <v>70</v>
      </c>
      <c r="C26" s="120">
        <v>185.19</v>
      </c>
      <c r="D26" s="120"/>
      <c r="E26" s="120"/>
      <c r="F26" s="130"/>
      <c r="G26" s="120">
        <v>79.15</v>
      </c>
      <c r="H26" s="120"/>
      <c r="I26" s="120">
        <f t="shared" si="1"/>
        <v>-106.03999999999999</v>
      </c>
      <c r="J26" s="130"/>
      <c r="K26" s="123"/>
      <c r="L26" s="132"/>
      <c r="M26" s="132"/>
      <c r="N26" s="1"/>
    </row>
    <row r="27" spans="1:14" ht="12.75">
      <c r="A27" s="1"/>
      <c r="B27" s="1" t="s">
        <v>71</v>
      </c>
      <c r="C27" s="120">
        <v>18.5</v>
      </c>
      <c r="D27" s="120"/>
      <c r="E27" s="120"/>
      <c r="F27" s="130"/>
      <c r="G27" s="120">
        <v>17</v>
      </c>
      <c r="H27" s="120"/>
      <c r="I27" s="120">
        <f t="shared" si="1"/>
        <v>-1.5</v>
      </c>
      <c r="J27" s="130"/>
      <c r="K27" s="123"/>
      <c r="L27" s="132"/>
      <c r="M27" s="132"/>
      <c r="N27" s="1"/>
    </row>
    <row r="28" spans="1:14" ht="12.75">
      <c r="A28" s="1"/>
      <c r="B28" s="1" t="s">
        <v>72</v>
      </c>
      <c r="C28" s="120">
        <v>456</v>
      </c>
      <c r="D28" s="120" t="s">
        <v>73</v>
      </c>
      <c r="E28" s="120"/>
      <c r="F28" s="130"/>
      <c r="G28" s="120">
        <v>0</v>
      </c>
      <c r="H28" s="120"/>
      <c r="I28" s="120">
        <f t="shared" si="1"/>
        <v>-456</v>
      </c>
      <c r="J28" s="130"/>
      <c r="K28" s="123"/>
      <c r="L28" s="132"/>
      <c r="M28" s="132"/>
      <c r="N28" s="1"/>
    </row>
    <row r="29" spans="1:14" ht="12.75">
      <c r="A29" s="1"/>
      <c r="B29" s="1" t="s">
        <v>46</v>
      </c>
      <c r="C29" s="120">
        <v>0</v>
      </c>
      <c r="D29" s="120"/>
      <c r="E29" s="120"/>
      <c r="F29" s="130"/>
      <c r="G29" s="120">
        <v>360</v>
      </c>
      <c r="H29" s="120"/>
      <c r="I29" s="120">
        <f t="shared" si="1"/>
        <v>360</v>
      </c>
      <c r="J29" s="130"/>
      <c r="K29" s="123"/>
      <c r="L29" s="132"/>
      <c r="M29" s="132"/>
      <c r="N29" s="1"/>
    </row>
    <row r="30" spans="1:14" ht="12.75">
      <c r="A30" s="1"/>
      <c r="B30" s="1" t="s">
        <v>74</v>
      </c>
      <c r="C30" s="120">
        <v>35.88</v>
      </c>
      <c r="D30" s="120" t="s">
        <v>75</v>
      </c>
      <c r="E30" s="120"/>
      <c r="F30" s="130"/>
      <c r="G30" s="120">
        <v>0</v>
      </c>
      <c r="H30" s="120"/>
      <c r="I30" s="120">
        <f t="shared" si="1"/>
        <v>-35.88</v>
      </c>
      <c r="J30" s="130"/>
      <c r="K30" s="131"/>
      <c r="L30" s="132"/>
      <c r="M30" s="132"/>
      <c r="N30" s="1"/>
    </row>
    <row r="31" spans="1:14" ht="12.75">
      <c r="A31" s="1"/>
      <c r="B31" s="1" t="s">
        <v>76</v>
      </c>
      <c r="C31" s="120">
        <v>12</v>
      </c>
      <c r="D31" s="120"/>
      <c r="E31" s="120"/>
      <c r="F31" s="130"/>
      <c r="G31" s="120">
        <v>0</v>
      </c>
      <c r="H31" s="120"/>
      <c r="I31" s="120">
        <f t="shared" si="1"/>
        <v>-12</v>
      </c>
      <c r="J31" s="130"/>
      <c r="K31" s="131"/>
      <c r="L31" s="132"/>
      <c r="M31" s="132"/>
      <c r="N31" s="1"/>
    </row>
    <row r="32" spans="1:14" ht="12.75">
      <c r="A32" s="1"/>
      <c r="B32" s="1" t="s">
        <v>77</v>
      </c>
      <c r="C32" s="120">
        <v>337.86</v>
      </c>
      <c r="D32" s="120" t="s">
        <v>78</v>
      </c>
      <c r="E32" s="120"/>
      <c r="F32" s="130"/>
      <c r="G32" s="120">
        <v>0</v>
      </c>
      <c r="H32" s="120"/>
      <c r="I32" s="120">
        <f t="shared" si="1"/>
        <v>-337.86</v>
      </c>
      <c r="J32" s="130"/>
      <c r="K32" s="131"/>
      <c r="L32" s="132"/>
      <c r="M32" s="7"/>
      <c r="N32" s="1"/>
    </row>
    <row r="33" spans="1:14" ht="12.75">
      <c r="A33" s="1"/>
      <c r="B33" s="1" t="s">
        <v>79</v>
      </c>
      <c r="C33" s="120">
        <v>30</v>
      </c>
      <c r="D33" s="120"/>
      <c r="E33" s="120"/>
      <c r="F33" s="130"/>
      <c r="G33" s="120">
        <v>30</v>
      </c>
      <c r="H33" s="120"/>
      <c r="I33" s="120">
        <f t="shared" si="1"/>
        <v>0</v>
      </c>
      <c r="J33" s="130"/>
      <c r="K33" s="133"/>
      <c r="L33" s="132"/>
      <c r="M33" s="133"/>
      <c r="N33" s="1"/>
    </row>
    <row r="34" spans="1:14" ht="12.75">
      <c r="A34" s="1"/>
      <c r="B34" s="1" t="s">
        <v>80</v>
      </c>
      <c r="C34" s="120">
        <v>400</v>
      </c>
      <c r="D34" s="120" t="s">
        <v>81</v>
      </c>
      <c r="E34" s="120"/>
      <c r="F34" s="130"/>
      <c r="G34" s="120">
        <v>0</v>
      </c>
      <c r="H34" s="120"/>
      <c r="I34" s="120">
        <f t="shared" si="1"/>
        <v>-400</v>
      </c>
      <c r="J34" s="130"/>
      <c r="K34" s="134"/>
      <c r="L34" s="131"/>
      <c r="M34" s="4"/>
      <c r="N34" s="1"/>
    </row>
    <row r="35" spans="1:14" ht="12.75">
      <c r="A35" s="1"/>
      <c r="B35" s="1" t="s">
        <v>82</v>
      </c>
      <c r="C35" s="120">
        <v>485.85</v>
      </c>
      <c r="D35" s="120"/>
      <c r="E35" s="120"/>
      <c r="F35" s="130"/>
      <c r="G35" s="120">
        <v>0</v>
      </c>
      <c r="H35" s="120"/>
      <c r="I35" s="120">
        <f t="shared" si="1"/>
        <v>-485.85</v>
      </c>
      <c r="J35" s="130"/>
      <c r="K35" s="134"/>
      <c r="L35" s="132"/>
      <c r="M35" s="4"/>
      <c r="N35" s="1"/>
    </row>
    <row r="36" spans="1:14" ht="12.75">
      <c r="A36" s="1"/>
      <c r="B36" s="1" t="s">
        <v>83</v>
      </c>
      <c r="C36" s="120">
        <v>108</v>
      </c>
      <c r="D36" s="120" t="s">
        <v>84</v>
      </c>
      <c r="E36" s="120"/>
      <c r="F36" s="130"/>
      <c r="G36" s="120">
        <v>0</v>
      </c>
      <c r="H36" s="120"/>
      <c r="I36" s="120">
        <f t="shared" si="1"/>
        <v>-108</v>
      </c>
      <c r="J36" s="130"/>
      <c r="K36" s="1"/>
      <c r="L36" s="4"/>
      <c r="M36" s="4"/>
      <c r="N36" s="1"/>
    </row>
    <row r="37" spans="1:14" ht="12.75">
      <c r="A37" s="1"/>
      <c r="B37" s="1" t="s">
        <v>85</v>
      </c>
      <c r="C37" s="165">
        <v>100.68</v>
      </c>
      <c r="D37" s="120"/>
      <c r="E37" s="120"/>
      <c r="F37" s="130"/>
      <c r="G37" s="120">
        <v>0</v>
      </c>
      <c r="H37" s="120"/>
      <c r="I37" s="120">
        <f t="shared" si="1"/>
        <v>-100.68</v>
      </c>
      <c r="J37" s="130"/>
      <c r="K37" s="130"/>
      <c r="L37" s="7"/>
      <c r="M37" s="4"/>
      <c r="N37" s="1"/>
    </row>
    <row r="38" spans="1:14" ht="12.75">
      <c r="A38" s="1"/>
      <c r="B38" s="130" t="s">
        <v>86</v>
      </c>
      <c r="C38" s="8">
        <v>0</v>
      </c>
      <c r="D38" s="1"/>
      <c r="E38" s="1"/>
      <c r="F38" s="1"/>
      <c r="G38" s="1">
        <v>57.01</v>
      </c>
      <c r="H38" s="130"/>
      <c r="I38" s="120">
        <f t="shared" si="1"/>
        <v>57.01</v>
      </c>
      <c r="J38" s="130"/>
      <c r="K38" s="130"/>
      <c r="L38" s="4"/>
      <c r="M38" s="4"/>
      <c r="N38" s="1"/>
    </row>
    <row r="39" spans="1:14" ht="12.75">
      <c r="A39" s="1"/>
      <c r="B39" s="130" t="s">
        <v>87</v>
      </c>
      <c r="C39" s="63">
        <v>0</v>
      </c>
      <c r="D39" s="1"/>
      <c r="E39" s="1"/>
      <c r="F39" s="1"/>
      <c r="G39" s="151">
        <v>12.5</v>
      </c>
      <c r="H39" s="130"/>
      <c r="I39" s="120">
        <f t="shared" si="1"/>
        <v>12.5</v>
      </c>
      <c r="J39" s="130"/>
      <c r="K39" s="130"/>
      <c r="L39" s="4"/>
      <c r="M39" s="4"/>
      <c r="N39" s="1"/>
    </row>
    <row r="40" spans="1:14" ht="12.75">
      <c r="A40" s="1"/>
      <c r="B40" s="1" t="s">
        <v>47</v>
      </c>
      <c r="C40" s="128">
        <f>SUM(C17:C39)</f>
        <v>4680.790000000001</v>
      </c>
      <c r="D40" s="119"/>
      <c r="E40" s="124"/>
      <c r="F40" s="118"/>
      <c r="G40" s="128">
        <f>SUM(G17:G39)</f>
        <v>3683.2000000000003</v>
      </c>
      <c r="H40" s="136"/>
      <c r="I40" s="166">
        <f>SUM(I19:I39)</f>
        <v>-1189.5900000000001</v>
      </c>
      <c r="J40" s="130"/>
      <c r="K40" s="130"/>
      <c r="L40" s="4"/>
      <c r="M40" s="4"/>
      <c r="N40" s="1"/>
    </row>
    <row r="41" spans="1:14" ht="12.75">
      <c r="A41" s="1"/>
      <c r="B41" s="1"/>
      <c r="C41" s="130"/>
      <c r="D41" s="130"/>
      <c r="E41" s="4"/>
      <c r="F41" s="136"/>
      <c r="G41" s="137"/>
      <c r="H41" s="136"/>
      <c r="I41" s="120"/>
      <c r="J41" s="130"/>
      <c r="K41" s="130"/>
      <c r="L41" s="4"/>
      <c r="M41" s="4"/>
      <c r="N41" s="1"/>
    </row>
    <row r="42" spans="1:14" ht="12.75">
      <c r="A42" s="1"/>
      <c r="B42" s="1"/>
      <c r="C42" s="135"/>
      <c r="D42" s="130"/>
      <c r="E42" s="130"/>
      <c r="F42" s="130"/>
      <c r="G42" s="135"/>
      <c r="H42" s="130"/>
      <c r="I42" s="120"/>
      <c r="J42" s="130"/>
      <c r="K42" s="130" t="s">
        <v>11</v>
      </c>
      <c r="L42" s="4"/>
      <c r="M42" s="4"/>
      <c r="N42" s="1"/>
    </row>
    <row r="43" spans="1:14" ht="12.75">
      <c r="A43" s="1"/>
      <c r="B43" s="1"/>
      <c r="C43" s="135"/>
      <c r="D43" s="130"/>
      <c r="E43" s="130"/>
      <c r="F43" s="130"/>
      <c r="G43" s="135"/>
      <c r="H43" s="130"/>
      <c r="I43" s="135"/>
      <c r="J43" s="130"/>
      <c r="K43" s="130"/>
      <c r="L43" s="4"/>
      <c r="M43" s="4"/>
      <c r="N43" s="1"/>
    </row>
    <row r="44" spans="1:14" ht="12.75">
      <c r="A44" s="109"/>
      <c r="B44" s="109"/>
      <c r="C44" s="146"/>
      <c r="D44" s="138"/>
      <c r="E44" s="138"/>
      <c r="F44" s="130"/>
      <c r="G44" s="139"/>
      <c r="H44" s="138"/>
      <c r="I44" s="146"/>
      <c r="J44" s="140" t="s">
        <v>48</v>
      </c>
      <c r="K44" s="140"/>
      <c r="L44" s="141"/>
      <c r="M44" s="141"/>
      <c r="N44" s="109"/>
    </row>
    <row r="45" spans="1:14" ht="12.75">
      <c r="A45" s="109"/>
      <c r="B45" s="109"/>
      <c r="C45" s="109"/>
      <c r="D45" s="109"/>
      <c r="E45" s="141"/>
      <c r="F45" s="140"/>
      <c r="G45" s="142"/>
      <c r="H45" s="140"/>
      <c r="I45" s="143"/>
      <c r="J45" s="140"/>
      <c r="K45" s="140"/>
      <c r="L45" s="141"/>
      <c r="M45" s="141"/>
      <c r="N45" s="109"/>
    </row>
    <row r="46" spans="1:14" ht="12.75">
      <c r="A46" s="109"/>
      <c r="B46" s="159"/>
      <c r="C46" s="160"/>
      <c r="D46" s="161"/>
      <c r="E46" s="158"/>
      <c r="F46" s="140"/>
      <c r="G46" s="144"/>
      <c r="H46" s="109"/>
      <c r="I46" s="144"/>
      <c r="J46" s="140"/>
      <c r="K46" s="140"/>
      <c r="L46" s="141"/>
      <c r="M46" s="141"/>
      <c r="N46" s="109"/>
    </row>
    <row r="47" spans="1:14" ht="12.75">
      <c r="A47" s="109"/>
      <c r="B47" s="159"/>
      <c r="C47" s="162"/>
      <c r="D47" s="161"/>
      <c r="E47" s="109"/>
      <c r="F47" s="140"/>
      <c r="G47" s="135"/>
      <c r="H47" s="140"/>
      <c r="I47" s="142"/>
      <c r="J47" s="140"/>
      <c r="K47" s="140"/>
      <c r="L47" s="141"/>
      <c r="M47" s="141"/>
      <c r="N47" s="109"/>
    </row>
    <row r="48" spans="1:14" ht="12.75">
      <c r="A48" s="109"/>
      <c r="B48" s="159"/>
      <c r="C48" s="160"/>
      <c r="D48" s="161"/>
      <c r="E48" s="109"/>
      <c r="F48" s="140"/>
      <c r="G48" s="135"/>
      <c r="H48" s="140"/>
      <c r="I48" s="142"/>
      <c r="J48" s="140"/>
      <c r="K48" s="140"/>
      <c r="L48" s="141"/>
      <c r="M48" s="141"/>
      <c r="N48" s="109"/>
    </row>
    <row r="49" spans="1:14" ht="12.75">
      <c r="A49" s="109"/>
      <c r="B49" s="163"/>
      <c r="C49" s="160"/>
      <c r="D49" s="164"/>
      <c r="E49" s="145"/>
      <c r="F49" s="145"/>
      <c r="G49" s="137"/>
      <c r="H49" s="140"/>
      <c r="I49" s="142"/>
      <c r="J49" s="140"/>
      <c r="K49" s="140"/>
      <c r="L49" s="141" t="s">
        <v>15</v>
      </c>
      <c r="M49" s="141"/>
      <c r="N49" s="109"/>
    </row>
    <row r="50" spans="1:14" ht="12.75">
      <c r="A50" s="109"/>
      <c r="B50" s="161"/>
      <c r="C50" s="160"/>
      <c r="D50" s="164"/>
      <c r="E50" s="145"/>
      <c r="F50" s="145"/>
      <c r="G50" s="143"/>
      <c r="H50" s="145"/>
      <c r="I50" s="143"/>
      <c r="J50" s="140"/>
      <c r="K50" s="140"/>
      <c r="L50" s="109"/>
      <c r="M50" s="109"/>
      <c r="N50" s="109"/>
    </row>
    <row r="51" spans="1:14" ht="12.75">
      <c r="A51" s="109"/>
      <c r="B51" s="141"/>
      <c r="C51" s="146"/>
      <c r="D51" s="141"/>
      <c r="E51" s="141"/>
      <c r="F51" s="141"/>
      <c r="G51" s="147"/>
      <c r="H51" s="141"/>
      <c r="I51" s="147"/>
      <c r="J51" s="109"/>
      <c r="K51" s="109"/>
      <c r="L51" s="109"/>
      <c r="M51" s="109"/>
      <c r="N51" s="109"/>
    </row>
    <row r="52" spans="1:14" ht="12.75">
      <c r="A52" s="109"/>
      <c r="B52" s="109"/>
      <c r="C52" s="141"/>
      <c r="D52" s="109"/>
      <c r="E52" s="109"/>
      <c r="F52" s="109"/>
      <c r="G52" s="144"/>
      <c r="H52" s="109"/>
      <c r="I52" s="144"/>
      <c r="J52" s="109"/>
      <c r="K52" s="109"/>
      <c r="L52" s="109"/>
      <c r="M52" s="109"/>
      <c r="N52" s="109"/>
    </row>
    <row r="53" spans="1:14" ht="12.75">
      <c r="A53" s="109"/>
      <c r="B53" s="109"/>
      <c r="C53" s="148"/>
      <c r="D53" s="109"/>
      <c r="E53" s="109"/>
      <c r="F53" s="109"/>
      <c r="G53" s="144"/>
      <c r="H53" s="109"/>
      <c r="I53" s="144"/>
      <c r="J53" s="109"/>
      <c r="K53" s="109"/>
      <c r="L53" s="109"/>
      <c r="M53" s="109"/>
      <c r="N53" s="109"/>
    </row>
    <row r="54" spans="1:14" ht="12.75">
      <c r="A54" s="109"/>
      <c r="B54" s="109"/>
      <c r="C54" s="109"/>
      <c r="D54" s="109"/>
      <c r="E54" s="109"/>
      <c r="F54" s="109"/>
      <c r="G54" s="144"/>
      <c r="H54" s="109"/>
      <c r="I54" s="144"/>
      <c r="J54" s="109"/>
      <c r="K54" s="109"/>
      <c r="L54" s="109"/>
      <c r="M54" s="109"/>
      <c r="N54" s="109"/>
    </row>
    <row r="55" spans="1:14" ht="12.75">
      <c r="A55" s="109"/>
      <c r="B55" s="149"/>
      <c r="C55" s="149"/>
      <c r="D55" s="149"/>
      <c r="E55" s="149"/>
      <c r="F55" s="109"/>
      <c r="G55" s="144"/>
      <c r="H55" s="109"/>
      <c r="I55" s="144"/>
      <c r="J55" s="109"/>
      <c r="K55" s="109"/>
      <c r="L55" s="109"/>
      <c r="M55" s="109"/>
      <c r="N55" s="109"/>
    </row>
  </sheetData>
  <sheetProtection/>
  <printOptions/>
  <pageMargins left="0.7480314960629921" right="0.7480314960629921" top="0.1968503937007874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F16" sqref="F16"/>
    </sheetView>
  </sheetViews>
  <sheetFormatPr defaultColWidth="9.140625" defaultRowHeight="12.75"/>
  <cols>
    <col min="3" max="3" width="13.57421875" style="0" customWidth="1"/>
  </cols>
  <sheetData>
    <row r="1" spans="1:3" ht="15">
      <c r="A1" s="170" t="s">
        <v>106</v>
      </c>
      <c r="B1" s="171"/>
      <c r="C1" s="171"/>
    </row>
    <row r="3" ht="12.75">
      <c r="D3" s="172" t="s">
        <v>14</v>
      </c>
    </row>
    <row r="4" spans="1:5" ht="12.75">
      <c r="A4" s="138" t="s">
        <v>105</v>
      </c>
      <c r="B4" s="138" t="s">
        <v>107</v>
      </c>
      <c r="D4">
        <v>256</v>
      </c>
      <c r="E4" s="138" t="s">
        <v>108</v>
      </c>
    </row>
    <row r="5" spans="2:5" ht="12.75">
      <c r="B5" s="138" t="s">
        <v>109</v>
      </c>
      <c r="D5">
        <v>130.88</v>
      </c>
      <c r="E5" s="138" t="s">
        <v>110</v>
      </c>
    </row>
    <row r="6" spans="1:5" ht="12.75">
      <c r="A6" s="138" t="s">
        <v>111</v>
      </c>
      <c r="B6" s="138" t="s">
        <v>107</v>
      </c>
      <c r="D6">
        <v>256</v>
      </c>
      <c r="E6" s="138" t="s">
        <v>108</v>
      </c>
    </row>
    <row r="7" spans="1:5" ht="12.75">
      <c r="A7" s="138" t="s">
        <v>112</v>
      </c>
      <c r="B7" s="138" t="s">
        <v>113</v>
      </c>
      <c r="D7">
        <v>360</v>
      </c>
      <c r="E7" s="138" t="s">
        <v>114</v>
      </c>
    </row>
    <row r="8" spans="1:5" ht="12.75">
      <c r="A8" s="138" t="s">
        <v>120</v>
      </c>
      <c r="B8" s="138" t="s">
        <v>107</v>
      </c>
      <c r="D8">
        <v>256</v>
      </c>
      <c r="E8" s="138" t="s">
        <v>108</v>
      </c>
    </row>
    <row r="9" spans="2:5" ht="12.75">
      <c r="B9" s="138" t="s">
        <v>116</v>
      </c>
      <c r="D9">
        <v>300</v>
      </c>
      <c r="E9" s="138" t="s">
        <v>115</v>
      </c>
    </row>
    <row r="10" spans="2:5" ht="12.75">
      <c r="B10" s="138" t="s">
        <v>117</v>
      </c>
      <c r="D10">
        <v>600</v>
      </c>
      <c r="E10" s="138" t="s">
        <v>118</v>
      </c>
    </row>
    <row r="11" spans="1:5" ht="12.75">
      <c r="A11" s="138" t="s">
        <v>119</v>
      </c>
      <c r="B11" s="138" t="s">
        <v>107</v>
      </c>
      <c r="D11">
        <v>256</v>
      </c>
      <c r="E11" s="138" t="s">
        <v>108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21" sqref="E21"/>
    </sheetView>
  </sheetViews>
  <sheetFormatPr defaultColWidth="9.140625" defaultRowHeight="12.75"/>
  <sheetData>
    <row r="1" spans="1:6" ht="12.75">
      <c r="A1" s="154" t="s">
        <v>121</v>
      </c>
      <c r="B1" s="113"/>
      <c r="C1" s="113"/>
      <c r="D1" s="173"/>
      <c r="E1" s="173"/>
      <c r="F1" s="173"/>
    </row>
    <row r="2" spans="2:6" ht="12.75">
      <c r="B2" s="173"/>
      <c r="C2" s="173"/>
      <c r="D2" s="173"/>
      <c r="E2" s="173"/>
      <c r="F2" s="173"/>
    </row>
    <row r="3" spans="1:6" ht="12.75">
      <c r="A3" s="174" t="s">
        <v>122</v>
      </c>
      <c r="B3" s="175"/>
      <c r="C3" s="176"/>
      <c r="D3" s="177"/>
      <c r="E3" s="178"/>
      <c r="F3" s="179">
        <v>5951.41</v>
      </c>
    </row>
    <row r="4" spans="1:6" ht="12.75">
      <c r="A4" s="180"/>
      <c r="B4" s="181"/>
      <c r="C4" s="182"/>
      <c r="D4" s="177"/>
      <c r="E4" s="178"/>
      <c r="F4" s="179"/>
    </row>
    <row r="5" spans="1:6" ht="12.75">
      <c r="A5" s="180" t="s">
        <v>123</v>
      </c>
      <c r="B5" s="181"/>
      <c r="C5" s="183">
        <v>490</v>
      </c>
      <c r="D5" s="184">
        <v>17</v>
      </c>
      <c r="E5" s="185"/>
      <c r="F5" s="185"/>
    </row>
    <row r="6" spans="1:6" ht="12.75">
      <c r="A6" s="180"/>
      <c r="B6" s="185"/>
      <c r="C6" s="183"/>
      <c r="D6" s="184"/>
      <c r="E6" s="185"/>
      <c r="F6" s="185"/>
    </row>
    <row r="7" spans="1:6" ht="12.75">
      <c r="A7" s="180"/>
      <c r="B7" s="186"/>
      <c r="C7" s="182"/>
      <c r="D7" s="185"/>
      <c r="E7" s="186"/>
      <c r="F7" s="185"/>
    </row>
    <row r="8" spans="1:6" ht="12.75">
      <c r="A8" s="180"/>
      <c r="B8" s="186"/>
      <c r="C8" s="182"/>
      <c r="D8" s="185"/>
      <c r="E8" s="186"/>
      <c r="F8" s="185"/>
    </row>
    <row r="9" spans="1:6" ht="12.75">
      <c r="A9" s="180"/>
      <c r="B9" s="185"/>
      <c r="C9" s="187"/>
      <c r="D9" s="188">
        <f>SUM(D5:D8)</f>
        <v>17</v>
      </c>
      <c r="E9" s="185"/>
      <c r="F9" s="185"/>
    </row>
    <row r="10" spans="1:6" ht="12.75">
      <c r="A10" s="180"/>
      <c r="B10" s="185"/>
      <c r="C10" s="187"/>
      <c r="D10" s="185"/>
      <c r="E10" s="185"/>
      <c r="F10" s="185"/>
    </row>
    <row r="11" spans="1:6" ht="12.75">
      <c r="A11" s="180"/>
      <c r="B11" s="185"/>
      <c r="C11" s="189"/>
      <c r="D11" s="185"/>
      <c r="E11" s="190"/>
      <c r="F11" s="191"/>
    </row>
    <row r="12" spans="1:6" ht="13.5" thickBot="1">
      <c r="A12" s="180" t="s">
        <v>124</v>
      </c>
      <c r="B12" s="192"/>
      <c r="C12" s="189"/>
      <c r="D12" s="185"/>
      <c r="E12" s="193"/>
      <c r="F12" s="194">
        <f>F3-D9</f>
        <v>5934.41</v>
      </c>
    </row>
    <row r="13" spans="2:6" ht="13.5" thickTop="1">
      <c r="B13" s="173"/>
      <c r="C13" s="173"/>
      <c r="D13" s="173"/>
      <c r="E13" s="173"/>
      <c r="F13" s="173"/>
    </row>
    <row r="14" spans="2:6" ht="12.75">
      <c r="B14" s="173"/>
      <c r="C14" s="173"/>
      <c r="D14" s="173"/>
      <c r="E14" s="173"/>
      <c r="F14" s="17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PageLayoutView="0" workbookViewId="0" topLeftCell="A46">
      <selection activeCell="A47" sqref="A47"/>
    </sheetView>
  </sheetViews>
  <sheetFormatPr defaultColWidth="9.140625" defaultRowHeight="12.75"/>
  <cols>
    <col min="1" max="1" width="5.421875" style="0" customWidth="1"/>
    <col min="2" max="2" width="0.2890625" style="0" customWidth="1"/>
    <col min="3" max="3" width="15.8515625" style="0" customWidth="1"/>
    <col min="4" max="4" width="28.140625" style="0" customWidth="1"/>
    <col min="8" max="8" width="11.8515625" style="0" customWidth="1"/>
    <col min="9" max="9" width="13.421875" style="0" customWidth="1"/>
    <col min="10" max="10" width="12.7109375" style="0" customWidth="1"/>
    <col min="11" max="11" width="11.7109375" style="0" customWidth="1"/>
    <col min="12" max="12" width="11.28125" style="0" customWidth="1"/>
    <col min="13" max="13" width="12.57421875" style="0" customWidth="1"/>
    <col min="15" max="15" width="11.7109375" style="0" customWidth="1"/>
    <col min="17" max="17" width="11.00390625" style="0" customWidth="1"/>
    <col min="18" max="18" width="11.140625" style="0" customWidth="1"/>
    <col min="21" max="21" width="0.2890625" style="0" customWidth="1"/>
    <col min="23" max="23" width="14.140625" style="0" customWidth="1"/>
  </cols>
  <sheetData>
    <row r="1" spans="1:23" ht="14.25">
      <c r="A1" s="195"/>
      <c r="B1" s="195"/>
      <c r="C1" s="196"/>
      <c r="D1" s="197"/>
      <c r="E1" s="198"/>
      <c r="F1" s="198"/>
      <c r="G1" s="199"/>
      <c r="H1" s="197"/>
      <c r="I1" s="200"/>
      <c r="J1" s="201"/>
      <c r="K1" s="201"/>
      <c r="L1" s="201"/>
      <c r="M1" s="202"/>
      <c r="N1" s="203"/>
      <c r="O1" s="203"/>
      <c r="P1" s="203"/>
      <c r="Q1" s="203"/>
      <c r="R1" s="204"/>
      <c r="S1" s="197"/>
      <c r="T1" s="205"/>
      <c r="U1" s="206"/>
      <c r="V1" s="205"/>
      <c r="W1" s="205"/>
    </row>
    <row r="2" spans="1:23" ht="14.25">
      <c r="A2" s="195" t="s">
        <v>125</v>
      </c>
      <c r="B2" s="195"/>
      <c r="C2" s="196" t="s">
        <v>126</v>
      </c>
      <c r="D2" s="197" t="s">
        <v>127</v>
      </c>
      <c r="E2" s="198" t="s">
        <v>128</v>
      </c>
      <c r="F2" s="198" t="s">
        <v>129</v>
      </c>
      <c r="G2" s="199" t="s">
        <v>130</v>
      </c>
      <c r="H2" s="197" t="s">
        <v>131</v>
      </c>
      <c r="I2" s="200" t="s">
        <v>132</v>
      </c>
      <c r="J2" s="207" t="s">
        <v>133</v>
      </c>
      <c r="K2" s="207" t="s">
        <v>134</v>
      </c>
      <c r="L2" s="207"/>
      <c r="M2" s="202" t="s">
        <v>135</v>
      </c>
      <c r="N2" s="203" t="s">
        <v>136</v>
      </c>
      <c r="O2" s="203" t="s">
        <v>137</v>
      </c>
      <c r="P2" s="203" t="s">
        <v>44</v>
      </c>
      <c r="Q2" s="203" t="s">
        <v>134</v>
      </c>
      <c r="R2" s="204"/>
      <c r="S2" s="208" t="s">
        <v>138</v>
      </c>
      <c r="T2" s="209" t="s">
        <v>139</v>
      </c>
      <c r="U2" s="208"/>
      <c r="V2" s="209" t="s">
        <v>140</v>
      </c>
      <c r="W2" s="209"/>
    </row>
    <row r="3" spans="1:23" ht="14.25">
      <c r="A3" s="210" t="s">
        <v>141</v>
      </c>
      <c r="B3" s="210"/>
      <c r="C3" s="211" t="s">
        <v>142</v>
      </c>
      <c r="D3" s="209"/>
      <c r="E3" s="212" t="s">
        <v>143</v>
      </c>
      <c r="F3" s="212" t="s">
        <v>128</v>
      </c>
      <c r="G3" s="213" t="s">
        <v>141</v>
      </c>
      <c r="H3" s="209"/>
      <c r="I3" s="214"/>
      <c r="J3" s="215"/>
      <c r="K3" s="215" t="s">
        <v>144</v>
      </c>
      <c r="L3" s="215"/>
      <c r="M3" s="216" t="s">
        <v>145</v>
      </c>
      <c r="N3" s="217" t="s">
        <v>146</v>
      </c>
      <c r="O3" s="217" t="s">
        <v>147</v>
      </c>
      <c r="P3" s="217" t="s">
        <v>148</v>
      </c>
      <c r="Q3" s="217" t="s">
        <v>146</v>
      </c>
      <c r="R3" s="218"/>
      <c r="S3" s="205">
        <v>119.24</v>
      </c>
      <c r="T3" s="205">
        <v>0</v>
      </c>
      <c r="U3" s="206"/>
      <c r="V3" s="205" t="s">
        <v>149</v>
      </c>
      <c r="W3" s="219"/>
    </row>
    <row r="4" spans="1:23" ht="14.25">
      <c r="A4" s="220">
        <v>1</v>
      </c>
      <c r="B4" s="220"/>
      <c r="C4" s="196" t="s">
        <v>150</v>
      </c>
      <c r="D4" s="197" t="s">
        <v>151</v>
      </c>
      <c r="E4" s="198"/>
      <c r="F4" s="198"/>
      <c r="G4" s="199">
        <v>468</v>
      </c>
      <c r="H4" s="197"/>
      <c r="I4" s="200">
        <v>30</v>
      </c>
      <c r="J4" s="207"/>
      <c r="K4" s="207"/>
      <c r="L4" s="207"/>
      <c r="M4" s="221"/>
      <c r="N4" s="197"/>
      <c r="O4" s="203"/>
      <c r="P4" s="203"/>
      <c r="Q4" s="203">
        <v>30</v>
      </c>
      <c r="R4" s="204"/>
      <c r="S4" s="197"/>
      <c r="T4" s="200"/>
      <c r="U4" s="205"/>
      <c r="V4" s="197" t="s">
        <v>152</v>
      </c>
      <c r="W4" s="197"/>
    </row>
    <row r="5" spans="1:23" ht="14.25">
      <c r="A5" s="220">
        <v>2</v>
      </c>
      <c r="B5" s="220"/>
      <c r="C5" s="222"/>
      <c r="D5" s="197" t="s">
        <v>153</v>
      </c>
      <c r="E5" s="198">
        <v>1</v>
      </c>
      <c r="F5" s="198" t="s">
        <v>154</v>
      </c>
      <c r="G5" s="199">
        <v>469</v>
      </c>
      <c r="H5" s="197"/>
      <c r="I5" s="200">
        <v>68.47</v>
      </c>
      <c r="J5" s="207"/>
      <c r="K5" s="207"/>
      <c r="L5" s="207"/>
      <c r="M5" s="202"/>
      <c r="N5" s="203"/>
      <c r="O5" s="203"/>
      <c r="P5" s="203"/>
      <c r="Q5" s="203">
        <v>68.47</v>
      </c>
      <c r="R5" s="204"/>
      <c r="S5" s="197">
        <v>11.41</v>
      </c>
      <c r="T5" s="200"/>
      <c r="U5" s="205"/>
      <c r="V5" s="197" t="s">
        <v>155</v>
      </c>
      <c r="W5" s="197"/>
    </row>
    <row r="6" spans="1:23" ht="14.25">
      <c r="A6" s="220">
        <v>3</v>
      </c>
      <c r="B6" s="220"/>
      <c r="C6" s="222"/>
      <c r="D6" s="197" t="s">
        <v>156</v>
      </c>
      <c r="E6" s="198">
        <v>2</v>
      </c>
      <c r="F6" s="198" t="s">
        <v>157</v>
      </c>
      <c r="G6" s="199"/>
      <c r="H6" s="197">
        <v>2173</v>
      </c>
      <c r="I6" s="200"/>
      <c r="J6" s="207">
        <v>2054.36</v>
      </c>
      <c r="K6" s="207">
        <v>118.64</v>
      </c>
      <c r="L6" s="207"/>
      <c r="M6" s="202"/>
      <c r="N6" s="203"/>
      <c r="O6" s="203"/>
      <c r="P6" s="203"/>
      <c r="Q6" s="203"/>
      <c r="R6" s="204"/>
      <c r="S6" s="197"/>
      <c r="T6" s="200"/>
      <c r="U6" s="205"/>
      <c r="V6" s="197" t="s">
        <v>158</v>
      </c>
      <c r="W6" s="197"/>
    </row>
    <row r="7" spans="1:23" ht="14.25">
      <c r="A7" s="220">
        <v>4</v>
      </c>
      <c r="B7" s="220"/>
      <c r="C7" s="222" t="s">
        <v>159</v>
      </c>
      <c r="D7" s="197" t="s">
        <v>160</v>
      </c>
      <c r="E7" s="198">
        <v>2</v>
      </c>
      <c r="F7" s="198" t="s">
        <v>161</v>
      </c>
      <c r="G7" s="199">
        <v>470</v>
      </c>
      <c r="H7" s="197"/>
      <c r="I7" s="200">
        <v>17.42</v>
      </c>
      <c r="J7" s="207"/>
      <c r="K7" s="207"/>
      <c r="L7" s="207"/>
      <c r="M7" s="202"/>
      <c r="N7" s="203"/>
      <c r="O7" s="203"/>
      <c r="P7" s="203"/>
      <c r="Q7" s="203">
        <v>17.42</v>
      </c>
      <c r="R7" s="204"/>
      <c r="S7" s="197"/>
      <c r="T7" s="200"/>
      <c r="U7" s="205"/>
      <c r="V7" s="197" t="s">
        <v>162</v>
      </c>
      <c r="W7" s="197"/>
    </row>
    <row r="8" spans="1:23" ht="14.25">
      <c r="A8" s="220">
        <v>5</v>
      </c>
      <c r="B8" s="220"/>
      <c r="C8" s="222"/>
      <c r="D8" s="223" t="s">
        <v>163</v>
      </c>
      <c r="E8" s="198">
        <v>2</v>
      </c>
      <c r="F8" s="198" t="s">
        <v>164</v>
      </c>
      <c r="G8" s="199">
        <v>471</v>
      </c>
      <c r="H8" s="197"/>
      <c r="I8" s="197">
        <v>256</v>
      </c>
      <c r="J8" s="224"/>
      <c r="K8" s="207"/>
      <c r="L8" s="207"/>
      <c r="M8" s="202">
        <v>256</v>
      </c>
      <c r="N8" s="203"/>
      <c r="O8" s="203"/>
      <c r="P8" s="203"/>
      <c r="Q8" s="203"/>
      <c r="R8" s="204"/>
      <c r="S8" s="197"/>
      <c r="T8" s="200"/>
      <c r="U8" s="205"/>
      <c r="V8" s="197" t="s">
        <v>165</v>
      </c>
      <c r="W8" s="205"/>
    </row>
    <row r="9" spans="1:23" ht="14.25">
      <c r="A9" s="220">
        <v>6</v>
      </c>
      <c r="B9" s="220"/>
      <c r="C9" s="222"/>
      <c r="D9" s="223" t="s">
        <v>163</v>
      </c>
      <c r="E9" s="198">
        <v>2</v>
      </c>
      <c r="F9" s="198" t="s">
        <v>164</v>
      </c>
      <c r="G9" s="199">
        <v>472</v>
      </c>
      <c r="H9" s="197"/>
      <c r="I9" s="197">
        <v>28.94</v>
      </c>
      <c r="J9" s="225"/>
      <c r="K9" s="207"/>
      <c r="L9" s="207"/>
      <c r="M9" s="202"/>
      <c r="N9" s="203">
        <v>28.94</v>
      </c>
      <c r="O9" s="203"/>
      <c r="P9" s="203"/>
      <c r="Q9" s="203"/>
      <c r="R9" s="204"/>
      <c r="S9" s="197"/>
      <c r="T9" s="200"/>
      <c r="U9" s="205"/>
      <c r="V9" s="197" t="s">
        <v>43</v>
      </c>
      <c r="W9" s="205"/>
    </row>
    <row r="10" spans="1:23" ht="14.25">
      <c r="A10" s="220">
        <v>7</v>
      </c>
      <c r="B10" s="220"/>
      <c r="C10" s="222"/>
      <c r="D10" s="197" t="s">
        <v>109</v>
      </c>
      <c r="E10" s="198">
        <v>2</v>
      </c>
      <c r="F10" s="198" t="s">
        <v>166</v>
      </c>
      <c r="G10" s="199">
        <v>473</v>
      </c>
      <c r="H10" s="197"/>
      <c r="I10" s="200">
        <v>130.88</v>
      </c>
      <c r="J10" s="207"/>
      <c r="K10" s="207"/>
      <c r="L10" s="207"/>
      <c r="M10" s="202"/>
      <c r="N10" s="203"/>
      <c r="O10" s="203"/>
      <c r="P10" s="203">
        <v>130.88</v>
      </c>
      <c r="Q10" s="203"/>
      <c r="R10" s="204"/>
      <c r="S10" s="197"/>
      <c r="T10" s="200"/>
      <c r="U10" s="205"/>
      <c r="V10" s="205" t="s">
        <v>110</v>
      </c>
      <c r="W10" s="205"/>
    </row>
    <row r="11" spans="1:23" ht="14.25">
      <c r="A11" s="220">
        <v>8</v>
      </c>
      <c r="B11" s="220"/>
      <c r="C11" s="222"/>
      <c r="D11" s="197" t="s">
        <v>167</v>
      </c>
      <c r="E11" s="198">
        <v>2</v>
      </c>
      <c r="F11" s="198" t="s">
        <v>168</v>
      </c>
      <c r="G11" s="199">
        <v>474</v>
      </c>
      <c r="H11" s="206"/>
      <c r="I11" s="200">
        <v>84</v>
      </c>
      <c r="J11" s="207"/>
      <c r="K11" s="207"/>
      <c r="L11" s="226"/>
      <c r="M11" s="227"/>
      <c r="N11" s="203"/>
      <c r="O11" s="203"/>
      <c r="P11" s="203"/>
      <c r="Q11" s="203">
        <v>84</v>
      </c>
      <c r="R11" s="204"/>
      <c r="S11" s="197"/>
      <c r="T11" s="200"/>
      <c r="U11" s="205"/>
      <c r="V11" s="197" t="s">
        <v>169</v>
      </c>
      <c r="W11" s="205"/>
    </row>
    <row r="12" spans="1:23" ht="14.25">
      <c r="A12" s="220">
        <v>9</v>
      </c>
      <c r="B12" s="220"/>
      <c r="C12" s="222" t="s">
        <v>170</v>
      </c>
      <c r="D12" s="197" t="s">
        <v>109</v>
      </c>
      <c r="E12" s="198"/>
      <c r="F12" s="198"/>
      <c r="G12" s="199">
        <v>475</v>
      </c>
      <c r="H12" s="197"/>
      <c r="I12" s="200">
        <v>34.02</v>
      </c>
      <c r="J12" s="207"/>
      <c r="K12" s="207"/>
      <c r="L12" s="207"/>
      <c r="M12" s="202"/>
      <c r="N12" s="203"/>
      <c r="O12" s="203"/>
      <c r="P12" s="203">
        <v>34.02</v>
      </c>
      <c r="Q12" s="203"/>
      <c r="R12" s="204"/>
      <c r="S12" s="197"/>
      <c r="T12" s="200"/>
      <c r="U12" s="205"/>
      <c r="V12" s="205" t="s">
        <v>171</v>
      </c>
      <c r="W12" s="205"/>
    </row>
    <row r="13" spans="1:23" ht="14.25">
      <c r="A13" s="220">
        <v>10</v>
      </c>
      <c r="B13" s="220"/>
      <c r="C13" s="222"/>
      <c r="D13" s="197" t="s">
        <v>172</v>
      </c>
      <c r="E13" s="198"/>
      <c r="F13" s="198"/>
      <c r="G13" s="199">
        <v>476</v>
      </c>
      <c r="H13" s="206"/>
      <c r="I13" s="200">
        <v>50</v>
      </c>
      <c r="J13" s="207"/>
      <c r="K13" s="207"/>
      <c r="L13" s="207"/>
      <c r="M13" s="202"/>
      <c r="N13" s="203"/>
      <c r="O13" s="203"/>
      <c r="P13" s="203">
        <v>50</v>
      </c>
      <c r="Q13" s="203"/>
      <c r="R13" s="204"/>
      <c r="S13" s="197"/>
      <c r="T13" s="200"/>
      <c r="U13" s="205"/>
      <c r="V13" s="205" t="s">
        <v>173</v>
      </c>
      <c r="W13" s="205"/>
    </row>
    <row r="14" spans="1:23" ht="14.25">
      <c r="A14" s="220">
        <v>11</v>
      </c>
      <c r="B14" s="220"/>
      <c r="C14" s="222"/>
      <c r="D14" s="197" t="s">
        <v>153</v>
      </c>
      <c r="E14" s="198"/>
      <c r="F14" s="198"/>
      <c r="G14" s="228">
        <v>477</v>
      </c>
      <c r="H14" s="206"/>
      <c r="I14" s="200">
        <v>12.5</v>
      </c>
      <c r="J14" s="207"/>
      <c r="K14" s="207"/>
      <c r="L14" s="207"/>
      <c r="M14" s="202"/>
      <c r="N14" s="203"/>
      <c r="O14" s="227"/>
      <c r="P14" s="203"/>
      <c r="Q14" s="203">
        <v>12.5</v>
      </c>
      <c r="R14" s="204"/>
      <c r="S14" s="197"/>
      <c r="T14" s="200"/>
      <c r="U14" s="205"/>
      <c r="V14" s="197" t="s">
        <v>174</v>
      </c>
      <c r="W14" s="205"/>
    </row>
    <row r="15" spans="1:23" ht="14.25">
      <c r="A15" s="220">
        <v>12</v>
      </c>
      <c r="B15" s="220"/>
      <c r="C15" s="222" t="s">
        <v>175</v>
      </c>
      <c r="D15" s="197" t="s">
        <v>176</v>
      </c>
      <c r="E15" s="198"/>
      <c r="F15" s="198"/>
      <c r="G15" s="199">
        <v>478</v>
      </c>
      <c r="H15" s="197"/>
      <c r="I15" s="200">
        <v>84</v>
      </c>
      <c r="J15" s="207"/>
      <c r="K15" s="207"/>
      <c r="L15" s="226"/>
      <c r="M15" s="227"/>
      <c r="N15" s="203"/>
      <c r="O15" s="203"/>
      <c r="P15" s="203"/>
      <c r="Q15" s="203">
        <v>84</v>
      </c>
      <c r="R15" s="204"/>
      <c r="S15" s="197"/>
      <c r="T15" s="200"/>
      <c r="U15" s="205"/>
      <c r="V15" s="197" t="s">
        <v>177</v>
      </c>
      <c r="W15" s="205"/>
    </row>
    <row r="16" spans="1:23" ht="14.25">
      <c r="A16" s="220">
        <v>13</v>
      </c>
      <c r="B16" s="220"/>
      <c r="C16" s="222" t="s">
        <v>178</v>
      </c>
      <c r="D16" s="197" t="s">
        <v>176</v>
      </c>
      <c r="E16" s="198">
        <v>5</v>
      </c>
      <c r="F16" s="198" t="s">
        <v>154</v>
      </c>
      <c r="G16" s="228">
        <v>479</v>
      </c>
      <c r="H16" s="206"/>
      <c r="I16" s="200">
        <v>84</v>
      </c>
      <c r="J16" s="207"/>
      <c r="K16" s="207"/>
      <c r="L16" s="207"/>
      <c r="M16" s="202"/>
      <c r="N16" s="203"/>
      <c r="O16" s="227"/>
      <c r="P16" s="203"/>
      <c r="Q16" s="203">
        <v>84</v>
      </c>
      <c r="R16" s="204"/>
      <c r="S16" s="197"/>
      <c r="T16" s="200"/>
      <c r="U16" s="205"/>
      <c r="V16" s="197" t="s">
        <v>179</v>
      </c>
      <c r="W16" s="205"/>
    </row>
    <row r="17" spans="1:23" ht="14.25">
      <c r="A17" s="220">
        <v>14</v>
      </c>
      <c r="B17" s="220"/>
      <c r="C17" s="222"/>
      <c r="D17" s="197" t="s">
        <v>180</v>
      </c>
      <c r="E17" s="198">
        <v>5</v>
      </c>
      <c r="F17" s="198" t="s">
        <v>181</v>
      </c>
      <c r="G17" s="199">
        <v>480</v>
      </c>
      <c r="H17" s="197"/>
      <c r="I17" s="200">
        <v>79.13</v>
      </c>
      <c r="J17" s="207"/>
      <c r="K17" s="207"/>
      <c r="L17" s="207"/>
      <c r="M17" s="202"/>
      <c r="N17" s="203"/>
      <c r="O17" s="203"/>
      <c r="P17" s="203"/>
      <c r="Q17" s="203">
        <v>79.13</v>
      </c>
      <c r="R17" s="204"/>
      <c r="S17" s="197"/>
      <c r="T17" s="200"/>
      <c r="U17" s="205"/>
      <c r="V17" s="205" t="s">
        <v>182</v>
      </c>
      <c r="W17" s="205"/>
    </row>
    <row r="18" spans="1:23" ht="14.25">
      <c r="A18" s="220">
        <v>15</v>
      </c>
      <c r="B18" s="220"/>
      <c r="C18" s="222"/>
      <c r="D18" s="197" t="s">
        <v>107</v>
      </c>
      <c r="E18" s="198">
        <v>5</v>
      </c>
      <c r="F18" s="198" t="s">
        <v>183</v>
      </c>
      <c r="G18" s="199">
        <v>481</v>
      </c>
      <c r="H18" s="206"/>
      <c r="I18" s="200">
        <v>256</v>
      </c>
      <c r="J18" s="207"/>
      <c r="K18" s="207"/>
      <c r="L18" s="207"/>
      <c r="M18" s="202">
        <v>256</v>
      </c>
      <c r="N18" s="203"/>
      <c r="O18" s="203"/>
      <c r="P18" s="203"/>
      <c r="Q18" s="203"/>
      <c r="R18" s="204"/>
      <c r="S18" s="197"/>
      <c r="T18" s="200"/>
      <c r="U18" s="205"/>
      <c r="V18" s="205" t="s">
        <v>165</v>
      </c>
      <c r="W18" s="205"/>
    </row>
    <row r="19" spans="1:23" ht="14.25">
      <c r="A19" s="220">
        <v>16</v>
      </c>
      <c r="B19" s="220"/>
      <c r="C19" s="222"/>
      <c r="D19" s="197" t="s">
        <v>176</v>
      </c>
      <c r="E19" s="198">
        <v>5</v>
      </c>
      <c r="F19" s="198" t="s">
        <v>154</v>
      </c>
      <c r="G19" s="228">
        <v>482</v>
      </c>
      <c r="H19" s="206"/>
      <c r="I19" s="200">
        <v>84</v>
      </c>
      <c r="J19" s="207"/>
      <c r="K19" s="207"/>
      <c r="L19" s="207"/>
      <c r="M19" s="202"/>
      <c r="N19" s="203"/>
      <c r="O19" s="227"/>
      <c r="P19" s="203"/>
      <c r="Q19" s="203">
        <v>84</v>
      </c>
      <c r="R19" s="204"/>
      <c r="S19" s="197"/>
      <c r="T19" s="200"/>
      <c r="U19" s="205"/>
      <c r="V19" s="205" t="s">
        <v>184</v>
      </c>
      <c r="W19" s="205"/>
    </row>
    <row r="20" spans="1:23" ht="14.25">
      <c r="A20" s="220">
        <v>17</v>
      </c>
      <c r="B20" s="220"/>
      <c r="C20" s="222" t="s">
        <v>185</v>
      </c>
      <c r="D20" s="223" t="s">
        <v>113</v>
      </c>
      <c r="E20" s="198">
        <v>7</v>
      </c>
      <c r="F20" s="198" t="s">
        <v>186</v>
      </c>
      <c r="G20" s="199">
        <v>483</v>
      </c>
      <c r="H20" s="197"/>
      <c r="I20" s="200">
        <v>360</v>
      </c>
      <c r="J20" s="207"/>
      <c r="K20" s="207"/>
      <c r="L20" s="226"/>
      <c r="M20" s="227"/>
      <c r="N20" s="203"/>
      <c r="O20" s="203"/>
      <c r="P20" s="203"/>
      <c r="Q20" s="203">
        <v>360</v>
      </c>
      <c r="R20" s="204"/>
      <c r="S20" s="197">
        <v>60</v>
      </c>
      <c r="T20" s="200"/>
      <c r="U20" s="205"/>
      <c r="V20" s="197" t="s">
        <v>187</v>
      </c>
      <c r="W20" s="205"/>
    </row>
    <row r="21" spans="1:23" ht="14.25">
      <c r="A21" s="220">
        <v>18</v>
      </c>
      <c r="B21" s="195"/>
      <c r="C21" s="222" t="s">
        <v>188</v>
      </c>
      <c r="D21" s="197" t="s">
        <v>176</v>
      </c>
      <c r="E21" s="198">
        <v>7</v>
      </c>
      <c r="F21" s="198" t="s">
        <v>189</v>
      </c>
      <c r="G21" s="228">
        <v>484</v>
      </c>
      <c r="H21" s="206"/>
      <c r="I21" s="200">
        <v>84</v>
      </c>
      <c r="J21" s="207"/>
      <c r="K21" s="207"/>
      <c r="L21" s="207"/>
      <c r="M21" s="202"/>
      <c r="N21" s="203"/>
      <c r="O21" s="203"/>
      <c r="P21" s="203"/>
      <c r="Q21" s="203">
        <v>84</v>
      </c>
      <c r="R21" s="204"/>
      <c r="S21" s="197"/>
      <c r="T21" s="200"/>
      <c r="U21" s="205"/>
      <c r="V21" s="205" t="s">
        <v>190</v>
      </c>
      <c r="W21" s="205"/>
    </row>
    <row r="22" spans="1:23" ht="14.25">
      <c r="A22" s="220">
        <v>19</v>
      </c>
      <c r="B22" s="220"/>
      <c r="C22" s="196"/>
      <c r="D22" s="229" t="s">
        <v>107</v>
      </c>
      <c r="E22" s="230">
        <v>7</v>
      </c>
      <c r="F22" s="230" t="s">
        <v>191</v>
      </c>
      <c r="G22" s="231">
        <v>486</v>
      </c>
      <c r="H22" s="229"/>
      <c r="I22" s="232">
        <v>25.31</v>
      </c>
      <c r="J22" s="207"/>
      <c r="K22" s="207"/>
      <c r="L22" s="207"/>
      <c r="M22" s="202"/>
      <c r="N22" s="203">
        <v>25.31</v>
      </c>
      <c r="O22" s="227"/>
      <c r="P22" s="203"/>
      <c r="Q22" s="203"/>
      <c r="R22" s="204"/>
      <c r="S22" s="197"/>
      <c r="T22" s="200"/>
      <c r="U22" s="205"/>
      <c r="V22" s="205" t="s">
        <v>192</v>
      </c>
      <c r="W22" s="205"/>
    </row>
    <row r="23" spans="1:23" ht="14.25">
      <c r="A23" s="220">
        <v>20</v>
      </c>
      <c r="B23" s="220"/>
      <c r="C23" s="196" t="s">
        <v>193</v>
      </c>
      <c r="D23" s="229" t="s">
        <v>194</v>
      </c>
      <c r="E23" s="230">
        <v>7</v>
      </c>
      <c r="F23" s="230" t="s">
        <v>195</v>
      </c>
      <c r="G23" s="231"/>
      <c r="H23" s="206">
        <v>3.27</v>
      </c>
      <c r="I23" s="232"/>
      <c r="J23" s="207"/>
      <c r="K23" s="207">
        <v>3.27</v>
      </c>
      <c r="L23" s="207"/>
      <c r="M23" s="202"/>
      <c r="N23" s="203"/>
      <c r="O23" s="227"/>
      <c r="P23" s="203"/>
      <c r="Q23" s="229"/>
      <c r="R23" s="204"/>
      <c r="S23" s="197"/>
      <c r="T23" s="200"/>
      <c r="U23" s="205"/>
      <c r="V23" s="233" t="s">
        <v>196</v>
      </c>
      <c r="W23" s="205"/>
    </row>
    <row r="24" spans="1:23" ht="14.25">
      <c r="A24" s="220">
        <v>21</v>
      </c>
      <c r="B24" s="220"/>
      <c r="C24" s="222" t="s">
        <v>197</v>
      </c>
      <c r="D24" s="229" t="s">
        <v>156</v>
      </c>
      <c r="E24" s="230"/>
      <c r="F24" s="230"/>
      <c r="G24" s="231"/>
      <c r="H24" s="229">
        <v>2173</v>
      </c>
      <c r="I24" s="232"/>
      <c r="J24" s="207">
        <v>2054.35</v>
      </c>
      <c r="K24" s="207">
        <v>118.65</v>
      </c>
      <c r="L24" s="207"/>
      <c r="M24" s="202"/>
      <c r="N24" s="203"/>
      <c r="O24" s="227"/>
      <c r="P24" s="203"/>
      <c r="Q24" s="229"/>
      <c r="R24" s="232"/>
      <c r="S24" s="229"/>
      <c r="T24" s="232"/>
      <c r="U24" s="233"/>
      <c r="V24" s="233" t="s">
        <v>198</v>
      </c>
      <c r="W24" s="205"/>
    </row>
    <row r="25" spans="1:23" ht="14.25">
      <c r="A25" s="234"/>
      <c r="B25" s="234"/>
      <c r="C25" s="235" t="s">
        <v>199</v>
      </c>
      <c r="D25" s="197" t="s">
        <v>200</v>
      </c>
      <c r="E25" s="198"/>
      <c r="F25" s="198"/>
      <c r="G25" s="199"/>
      <c r="H25" s="197">
        <v>5</v>
      </c>
      <c r="I25" s="200"/>
      <c r="J25" s="207"/>
      <c r="K25" s="207">
        <v>5</v>
      </c>
      <c r="L25" s="207"/>
      <c r="M25" s="202"/>
      <c r="N25" s="203"/>
      <c r="O25" s="227"/>
      <c r="P25" s="203"/>
      <c r="Q25" s="197"/>
      <c r="R25" s="200"/>
      <c r="S25" s="197"/>
      <c r="T25" s="200"/>
      <c r="U25" s="205"/>
      <c r="V25" s="205" t="s">
        <v>201</v>
      </c>
      <c r="W25" s="205"/>
    </row>
    <row r="26" spans="1:23" ht="14.25">
      <c r="A26" s="220">
        <v>22</v>
      </c>
      <c r="B26" s="220"/>
      <c r="C26" s="222" t="s">
        <v>202</v>
      </c>
      <c r="D26" s="197" t="s">
        <v>176</v>
      </c>
      <c r="E26" s="198"/>
      <c r="F26" s="198"/>
      <c r="G26" s="199">
        <v>485</v>
      </c>
      <c r="H26" s="197"/>
      <c r="I26" s="200">
        <v>84</v>
      </c>
      <c r="J26" s="207"/>
      <c r="K26" s="207"/>
      <c r="L26" s="226"/>
      <c r="M26" s="202"/>
      <c r="N26" s="203"/>
      <c r="O26" s="227"/>
      <c r="P26" s="203"/>
      <c r="Q26" s="203">
        <v>84</v>
      </c>
      <c r="R26" s="204"/>
      <c r="S26" s="197"/>
      <c r="T26" s="200"/>
      <c r="U26" s="205"/>
      <c r="V26" s="205" t="s">
        <v>203</v>
      </c>
      <c r="W26" s="205"/>
    </row>
    <row r="27" spans="1:23" ht="14.25">
      <c r="A27" s="220">
        <v>23</v>
      </c>
      <c r="B27" s="220"/>
      <c r="C27" s="222" t="s">
        <v>204</v>
      </c>
      <c r="D27" s="197" t="s">
        <v>176</v>
      </c>
      <c r="E27" s="198">
        <v>9</v>
      </c>
      <c r="F27" s="198" t="s">
        <v>164</v>
      </c>
      <c r="G27" s="199">
        <v>487</v>
      </c>
      <c r="H27" s="197"/>
      <c r="I27" s="200">
        <v>84</v>
      </c>
      <c r="J27" s="207"/>
      <c r="K27" s="207"/>
      <c r="L27" s="226"/>
      <c r="M27" s="227"/>
      <c r="N27" s="203"/>
      <c r="O27" s="227"/>
      <c r="P27" s="203"/>
      <c r="Q27" s="203">
        <v>84</v>
      </c>
      <c r="R27" s="204"/>
      <c r="S27" s="197"/>
      <c r="T27" s="200"/>
      <c r="U27" s="205"/>
      <c r="V27" s="197" t="s">
        <v>205</v>
      </c>
      <c r="W27" s="205"/>
    </row>
    <row r="28" spans="1:23" ht="14.25">
      <c r="A28" s="220">
        <v>24</v>
      </c>
      <c r="B28" s="220"/>
      <c r="C28" s="222"/>
      <c r="D28" s="197" t="s">
        <v>107</v>
      </c>
      <c r="E28" s="198">
        <v>9</v>
      </c>
      <c r="F28" s="198" t="s">
        <v>166</v>
      </c>
      <c r="G28" s="199">
        <v>488</v>
      </c>
      <c r="H28" s="197"/>
      <c r="I28" s="200">
        <v>256</v>
      </c>
      <c r="J28" s="207"/>
      <c r="K28" s="207"/>
      <c r="L28" s="207"/>
      <c r="M28" s="202">
        <v>256</v>
      </c>
      <c r="N28" s="203"/>
      <c r="O28" s="203"/>
      <c r="P28" s="203"/>
      <c r="Q28" s="203"/>
      <c r="R28" s="204"/>
      <c r="S28" s="197"/>
      <c r="T28" s="200"/>
      <c r="U28" s="205"/>
      <c r="V28" s="205" t="s">
        <v>165</v>
      </c>
      <c r="W28" s="205"/>
    </row>
    <row r="29" spans="1:23" ht="14.25">
      <c r="A29" s="220">
        <v>25</v>
      </c>
      <c r="B29" s="220"/>
      <c r="C29" s="222"/>
      <c r="D29" s="197" t="s">
        <v>206</v>
      </c>
      <c r="E29" s="198">
        <v>9</v>
      </c>
      <c r="F29" s="198" t="s">
        <v>207</v>
      </c>
      <c r="G29" s="199">
        <v>489</v>
      </c>
      <c r="H29" s="197"/>
      <c r="I29" s="200">
        <v>30</v>
      </c>
      <c r="J29" s="207"/>
      <c r="K29" s="207"/>
      <c r="L29" s="207"/>
      <c r="M29" s="202"/>
      <c r="N29" s="203"/>
      <c r="O29" s="203"/>
      <c r="P29" s="203"/>
      <c r="Q29" s="203">
        <v>30</v>
      </c>
      <c r="R29" s="204"/>
      <c r="S29" s="197">
        <v>5</v>
      </c>
      <c r="T29" s="200"/>
      <c r="U29" s="205"/>
      <c r="V29" s="205" t="s">
        <v>208</v>
      </c>
      <c r="W29" s="205"/>
    </row>
    <row r="30" spans="1:23" ht="14.25">
      <c r="A30" s="220">
        <v>26</v>
      </c>
      <c r="B30" s="220"/>
      <c r="C30" s="222"/>
      <c r="D30" s="197" t="s">
        <v>209</v>
      </c>
      <c r="E30" s="198">
        <v>9</v>
      </c>
      <c r="F30" s="198" t="s">
        <v>207</v>
      </c>
      <c r="G30" s="199">
        <v>490</v>
      </c>
      <c r="H30" s="197"/>
      <c r="I30" s="200">
        <v>17</v>
      </c>
      <c r="J30" s="207"/>
      <c r="K30" s="207"/>
      <c r="L30" s="207"/>
      <c r="M30" s="202"/>
      <c r="N30" s="203"/>
      <c r="O30" s="203"/>
      <c r="P30" s="203"/>
      <c r="Q30" s="203">
        <v>17</v>
      </c>
      <c r="R30" s="204"/>
      <c r="S30" s="197"/>
      <c r="T30" s="200"/>
      <c r="U30" s="205"/>
      <c r="V30" s="197" t="s">
        <v>210</v>
      </c>
      <c r="W30" s="205"/>
    </row>
    <row r="31" spans="1:23" ht="14.25">
      <c r="A31" s="220">
        <v>27</v>
      </c>
      <c r="B31" s="195"/>
      <c r="C31" s="222"/>
      <c r="D31" s="197" t="s">
        <v>211</v>
      </c>
      <c r="E31" s="198">
        <v>9</v>
      </c>
      <c r="F31" s="198" t="s">
        <v>212</v>
      </c>
      <c r="G31" s="199">
        <v>491</v>
      </c>
      <c r="H31" s="197"/>
      <c r="I31" s="200">
        <v>300</v>
      </c>
      <c r="J31" s="207"/>
      <c r="K31" s="207"/>
      <c r="L31" s="226"/>
      <c r="M31" s="227"/>
      <c r="N31" s="203"/>
      <c r="O31" s="203">
        <v>300</v>
      </c>
      <c r="P31" s="203"/>
      <c r="Q31" s="203"/>
      <c r="R31" s="204"/>
      <c r="S31" s="197"/>
      <c r="T31" s="200"/>
      <c r="U31" s="205"/>
      <c r="V31" s="197" t="s">
        <v>115</v>
      </c>
      <c r="W31" s="205"/>
    </row>
    <row r="32" spans="1:23" ht="14.25">
      <c r="A32" s="220">
        <v>28</v>
      </c>
      <c r="B32" s="220"/>
      <c r="C32" s="196"/>
      <c r="D32" s="229" t="s">
        <v>117</v>
      </c>
      <c r="E32" s="230">
        <v>9</v>
      </c>
      <c r="F32" s="230" t="s">
        <v>212</v>
      </c>
      <c r="G32" s="231">
        <v>492</v>
      </c>
      <c r="H32" s="229"/>
      <c r="I32" s="232">
        <v>600</v>
      </c>
      <c r="J32" s="207"/>
      <c r="K32" s="207"/>
      <c r="L32" s="207"/>
      <c r="M32" s="202"/>
      <c r="N32" s="197"/>
      <c r="O32" s="236">
        <v>600</v>
      </c>
      <c r="P32" s="203"/>
      <c r="Q32" s="203"/>
      <c r="R32" s="204"/>
      <c r="S32" s="197"/>
      <c r="T32" s="200"/>
      <c r="U32" s="205"/>
      <c r="V32" s="233" t="s">
        <v>115</v>
      </c>
      <c r="W32" s="205"/>
    </row>
    <row r="33" spans="1:23" ht="14.25">
      <c r="A33" s="220">
        <v>29</v>
      </c>
      <c r="B33" s="220"/>
      <c r="C33" s="222"/>
      <c r="D33" s="197" t="s">
        <v>213</v>
      </c>
      <c r="E33" s="198">
        <v>9</v>
      </c>
      <c r="F33" s="198" t="s">
        <v>212</v>
      </c>
      <c r="G33" s="199">
        <v>493</v>
      </c>
      <c r="H33" s="197"/>
      <c r="I33" s="200">
        <v>50</v>
      </c>
      <c r="J33" s="207"/>
      <c r="K33" s="207"/>
      <c r="L33" s="207"/>
      <c r="M33" s="202"/>
      <c r="N33" s="203"/>
      <c r="O33" s="203">
        <v>50</v>
      </c>
      <c r="P33" s="203"/>
      <c r="Q33" s="203"/>
      <c r="R33" s="204"/>
      <c r="S33" s="197"/>
      <c r="T33" s="200"/>
      <c r="U33" s="205"/>
      <c r="V33" s="205" t="s">
        <v>115</v>
      </c>
      <c r="W33" s="205"/>
    </row>
    <row r="34" spans="1:23" ht="14.25">
      <c r="A34" s="220">
        <v>30</v>
      </c>
      <c r="B34" s="220"/>
      <c r="C34" s="222"/>
      <c r="D34" s="197" t="s">
        <v>214</v>
      </c>
      <c r="E34" s="198">
        <v>9</v>
      </c>
      <c r="F34" s="198" t="s">
        <v>212</v>
      </c>
      <c r="G34" s="199">
        <v>494</v>
      </c>
      <c r="H34" s="197"/>
      <c r="I34" s="200">
        <v>50</v>
      </c>
      <c r="J34" s="207"/>
      <c r="K34" s="207"/>
      <c r="L34" s="207"/>
      <c r="M34" s="202"/>
      <c r="N34" s="203"/>
      <c r="O34" s="203">
        <v>50</v>
      </c>
      <c r="P34" s="203"/>
      <c r="Q34" s="203"/>
      <c r="R34" s="204"/>
      <c r="S34" s="197"/>
      <c r="T34" s="200"/>
      <c r="U34" s="205"/>
      <c r="V34" s="205" t="s">
        <v>115</v>
      </c>
      <c r="W34" s="205"/>
    </row>
    <row r="35" spans="1:23" ht="14.25">
      <c r="A35" s="220">
        <v>31</v>
      </c>
      <c r="B35" s="220"/>
      <c r="C35" s="222"/>
      <c r="D35" s="197" t="s">
        <v>215</v>
      </c>
      <c r="E35" s="198"/>
      <c r="F35" s="198"/>
      <c r="G35" s="199">
        <v>495</v>
      </c>
      <c r="H35" s="197"/>
      <c r="I35" s="200"/>
      <c r="J35" s="224"/>
      <c r="K35" s="207"/>
      <c r="L35" s="207"/>
      <c r="M35" s="202"/>
      <c r="N35" s="203"/>
      <c r="O35" s="203"/>
      <c r="P35" s="203"/>
      <c r="Q35" s="203"/>
      <c r="R35" s="204"/>
      <c r="S35" s="197"/>
      <c r="T35" s="200"/>
      <c r="U35" s="205"/>
      <c r="V35" s="197"/>
      <c r="W35" s="205"/>
    </row>
    <row r="36" spans="1:23" ht="14.25">
      <c r="A36" s="234">
        <v>32</v>
      </c>
      <c r="B36" s="234"/>
      <c r="C36" s="197" t="s">
        <v>216</v>
      </c>
      <c r="D36" s="197" t="s">
        <v>201</v>
      </c>
      <c r="E36" s="197"/>
      <c r="F36" s="197"/>
      <c r="G36" s="197"/>
      <c r="H36" s="197">
        <v>5</v>
      </c>
      <c r="I36" s="197"/>
      <c r="J36" s="197"/>
      <c r="K36" s="207">
        <v>5</v>
      </c>
      <c r="L36" s="197"/>
      <c r="M36" s="197"/>
      <c r="N36" s="197"/>
      <c r="O36" s="197"/>
      <c r="P36" s="197"/>
      <c r="Q36" s="197"/>
      <c r="R36" s="204"/>
      <c r="S36" s="197"/>
      <c r="T36" s="200"/>
      <c r="U36" s="205"/>
      <c r="V36" s="197" t="s">
        <v>217</v>
      </c>
      <c r="W36" s="205"/>
    </row>
    <row r="37" spans="1:23" ht="14.25">
      <c r="A37" s="220">
        <v>33</v>
      </c>
      <c r="B37" s="220"/>
      <c r="C37" s="229" t="s">
        <v>218</v>
      </c>
      <c r="D37" s="229" t="s">
        <v>153</v>
      </c>
      <c r="E37" s="229"/>
      <c r="F37" s="229"/>
      <c r="G37" s="229"/>
      <c r="H37" s="205">
        <v>612.98</v>
      </c>
      <c r="I37" s="229"/>
      <c r="J37" s="224"/>
      <c r="K37" s="207">
        <v>612.98</v>
      </c>
      <c r="L37" s="207"/>
      <c r="M37" s="202"/>
      <c r="N37" s="203"/>
      <c r="O37" s="203"/>
      <c r="P37" s="203"/>
      <c r="Q37" s="229"/>
      <c r="R37" s="204"/>
      <c r="S37" s="197"/>
      <c r="T37" s="200"/>
      <c r="U37" s="205"/>
      <c r="V37" s="197" t="s">
        <v>38</v>
      </c>
      <c r="W37" s="205"/>
    </row>
    <row r="38" spans="1:23" ht="14.25">
      <c r="A38" s="220">
        <v>34</v>
      </c>
      <c r="B38" s="220"/>
      <c r="C38" s="237" t="s">
        <v>219</v>
      </c>
      <c r="D38" s="197" t="s">
        <v>176</v>
      </c>
      <c r="E38" s="198">
        <v>11</v>
      </c>
      <c r="F38" s="198" t="s">
        <v>164</v>
      </c>
      <c r="G38" s="199">
        <v>496</v>
      </c>
      <c r="H38" s="205"/>
      <c r="I38" s="205">
        <v>84</v>
      </c>
      <c r="J38" s="224"/>
      <c r="K38" s="207"/>
      <c r="L38" s="207"/>
      <c r="M38" s="202"/>
      <c r="N38" s="203"/>
      <c r="O38" s="203"/>
      <c r="P38" s="203"/>
      <c r="Q38" s="203">
        <v>84</v>
      </c>
      <c r="R38" s="204"/>
      <c r="S38" s="197"/>
      <c r="T38" s="200"/>
      <c r="U38" s="205"/>
      <c r="V38" s="197" t="s">
        <v>220</v>
      </c>
      <c r="W38" s="205"/>
    </row>
    <row r="39" spans="1:23" ht="14.25">
      <c r="A39" s="220">
        <v>35</v>
      </c>
      <c r="B39" s="220"/>
      <c r="C39" s="237" t="s">
        <v>221</v>
      </c>
      <c r="D39" s="197" t="s">
        <v>222</v>
      </c>
      <c r="E39" s="198">
        <v>10</v>
      </c>
      <c r="F39" s="198" t="s">
        <v>223</v>
      </c>
      <c r="G39" s="199"/>
      <c r="H39" s="205">
        <v>283</v>
      </c>
      <c r="I39" s="205"/>
      <c r="J39" s="224"/>
      <c r="K39" s="207">
        <v>283</v>
      </c>
      <c r="L39" s="207"/>
      <c r="M39" s="202"/>
      <c r="N39" s="203"/>
      <c r="O39" s="203"/>
      <c r="P39" s="203"/>
      <c r="Q39" s="229"/>
      <c r="R39" s="204"/>
      <c r="S39" s="197"/>
      <c r="T39" s="200"/>
      <c r="U39" s="205"/>
      <c r="V39" s="197" t="s">
        <v>40</v>
      </c>
      <c r="W39" s="205"/>
    </row>
    <row r="40" spans="1:23" ht="14.25">
      <c r="A40" s="220">
        <v>36</v>
      </c>
      <c r="B40" s="220"/>
      <c r="C40" s="237">
        <v>42380</v>
      </c>
      <c r="D40" s="197" t="s">
        <v>163</v>
      </c>
      <c r="E40" s="198">
        <v>11</v>
      </c>
      <c r="F40" s="198" t="s">
        <v>166</v>
      </c>
      <c r="G40" s="199">
        <v>497</v>
      </c>
      <c r="H40" s="205"/>
      <c r="I40" s="205">
        <v>23.03</v>
      </c>
      <c r="J40" s="224"/>
      <c r="K40" s="207"/>
      <c r="L40" s="207"/>
      <c r="M40" s="202"/>
      <c r="N40" s="203">
        <v>23.03</v>
      </c>
      <c r="O40" s="203"/>
      <c r="P40" s="203"/>
      <c r="Q40" s="203"/>
      <c r="R40" s="204"/>
      <c r="S40" s="197"/>
      <c r="T40" s="200"/>
      <c r="U40" s="205"/>
      <c r="V40" s="197" t="s">
        <v>224</v>
      </c>
      <c r="W40" s="205"/>
    </row>
    <row r="41" spans="1:23" ht="14.25">
      <c r="A41" s="234">
        <v>37</v>
      </c>
      <c r="B41" s="234"/>
      <c r="C41" s="238" t="s">
        <v>225</v>
      </c>
      <c r="D41" s="197" t="s">
        <v>160</v>
      </c>
      <c r="E41" s="198">
        <v>11</v>
      </c>
      <c r="F41" s="198" t="s">
        <v>168</v>
      </c>
      <c r="G41" s="199">
        <v>498</v>
      </c>
      <c r="H41" s="197"/>
      <c r="I41" s="200">
        <v>39.59</v>
      </c>
      <c r="J41" s="224"/>
      <c r="K41" s="207"/>
      <c r="L41" s="207"/>
      <c r="M41" s="202"/>
      <c r="N41" s="203"/>
      <c r="O41" s="203"/>
      <c r="P41" s="203"/>
      <c r="Q41" s="203">
        <v>39.59</v>
      </c>
      <c r="R41" s="204"/>
      <c r="S41" s="197"/>
      <c r="T41" s="200"/>
      <c r="U41" s="205"/>
      <c r="V41" s="197" t="s">
        <v>226</v>
      </c>
      <c r="W41" s="205"/>
    </row>
    <row r="42" spans="1:23" ht="14.25">
      <c r="A42" s="220">
        <v>38</v>
      </c>
      <c r="B42" s="220"/>
      <c r="C42" s="237"/>
      <c r="D42" s="197" t="s">
        <v>227</v>
      </c>
      <c r="E42" s="198"/>
      <c r="F42" s="198"/>
      <c r="G42" s="199">
        <v>499</v>
      </c>
      <c r="H42" s="205"/>
      <c r="I42" s="205">
        <v>20</v>
      </c>
      <c r="J42" s="224"/>
      <c r="K42" s="239"/>
      <c r="L42" s="207"/>
      <c r="M42" s="202"/>
      <c r="N42" s="203"/>
      <c r="O42" s="203"/>
      <c r="P42" s="203"/>
      <c r="Q42" s="203">
        <v>20</v>
      </c>
      <c r="R42" s="204"/>
      <c r="S42" s="197"/>
      <c r="T42" s="200"/>
      <c r="U42" s="205"/>
      <c r="V42" s="197" t="s">
        <v>228</v>
      </c>
      <c r="W42" s="205"/>
    </row>
    <row r="43" spans="1:23" ht="14.25">
      <c r="A43" s="220">
        <v>39</v>
      </c>
      <c r="B43" s="220"/>
      <c r="C43" s="237" t="s">
        <v>229</v>
      </c>
      <c r="D43" s="197" t="s">
        <v>163</v>
      </c>
      <c r="E43" s="198">
        <v>13</v>
      </c>
      <c r="F43" s="198" t="s">
        <v>164</v>
      </c>
      <c r="G43" s="199">
        <v>500</v>
      </c>
      <c r="H43" s="205"/>
      <c r="I43" s="205">
        <v>20.89</v>
      </c>
      <c r="J43" s="224"/>
      <c r="K43" s="207"/>
      <c r="L43" s="207"/>
      <c r="M43" s="202"/>
      <c r="N43" s="203">
        <v>20.89</v>
      </c>
      <c r="O43" s="203"/>
      <c r="P43" s="203"/>
      <c r="Q43" s="203"/>
      <c r="R43" s="204"/>
      <c r="S43" s="197"/>
      <c r="T43" s="200"/>
      <c r="U43" s="205"/>
      <c r="V43" s="197" t="s">
        <v>230</v>
      </c>
      <c r="W43" s="205"/>
    </row>
    <row r="44" spans="1:23" ht="14.25">
      <c r="A44" s="220">
        <v>40</v>
      </c>
      <c r="B44" s="220"/>
      <c r="C44" s="237"/>
      <c r="D44" s="197" t="s">
        <v>163</v>
      </c>
      <c r="E44" s="198">
        <v>13</v>
      </c>
      <c r="F44" s="198" t="s">
        <v>164</v>
      </c>
      <c r="G44" s="199">
        <v>501</v>
      </c>
      <c r="H44" s="205"/>
      <c r="I44" s="205">
        <v>256</v>
      </c>
      <c r="J44" s="224"/>
      <c r="K44" s="207"/>
      <c r="L44" s="207"/>
      <c r="M44" s="202">
        <v>256</v>
      </c>
      <c r="N44" s="203"/>
      <c r="O44" s="203"/>
      <c r="P44" s="203"/>
      <c r="Q44" s="203"/>
      <c r="R44" s="204"/>
      <c r="S44" s="197"/>
      <c r="T44" s="200"/>
      <c r="U44" s="205"/>
      <c r="V44" s="197" t="s">
        <v>231</v>
      </c>
      <c r="W44" s="205"/>
    </row>
    <row r="45" spans="1:23" ht="14.25">
      <c r="A45" s="220">
        <v>41</v>
      </c>
      <c r="B45" s="220"/>
      <c r="C45" s="237" t="s">
        <v>232</v>
      </c>
      <c r="D45" s="197" t="s">
        <v>200</v>
      </c>
      <c r="E45" s="198"/>
      <c r="F45" s="198"/>
      <c r="G45" s="199"/>
      <c r="H45" s="205">
        <v>5</v>
      </c>
      <c r="I45" s="205"/>
      <c r="J45" s="224"/>
      <c r="K45" s="207">
        <v>5</v>
      </c>
      <c r="L45" s="207"/>
      <c r="M45" s="202"/>
      <c r="N45" s="203"/>
      <c r="O45" s="203"/>
      <c r="P45" s="203"/>
      <c r="Q45" s="203"/>
      <c r="R45" s="204"/>
      <c r="S45" s="197"/>
      <c r="T45" s="200"/>
      <c r="U45" s="205"/>
      <c r="V45" s="197" t="s">
        <v>201</v>
      </c>
      <c r="W45" s="205"/>
    </row>
    <row r="46" spans="1:23" ht="14.25">
      <c r="A46" s="220">
        <v>42</v>
      </c>
      <c r="B46" s="220"/>
      <c r="C46" s="237"/>
      <c r="D46" s="197"/>
      <c r="E46" s="198"/>
      <c r="F46" s="198"/>
      <c r="G46" s="199"/>
      <c r="H46" s="205"/>
      <c r="I46" s="205"/>
      <c r="J46" s="224"/>
      <c r="K46" s="207"/>
      <c r="L46" s="207"/>
      <c r="M46" s="202"/>
      <c r="N46" s="203"/>
      <c r="O46" s="203"/>
      <c r="P46" s="203"/>
      <c r="Q46" s="203"/>
      <c r="R46" s="204"/>
      <c r="S46" s="197"/>
      <c r="T46" s="200"/>
      <c r="U46" s="205"/>
      <c r="V46" s="197"/>
      <c r="W46" s="205"/>
    </row>
    <row r="47" spans="1:23" ht="14.25">
      <c r="A47" s="220">
        <v>43</v>
      </c>
      <c r="B47" s="220"/>
      <c r="C47" s="237"/>
      <c r="D47" s="197"/>
      <c r="E47" s="198"/>
      <c r="F47" s="198"/>
      <c r="G47" s="199"/>
      <c r="H47" s="205"/>
      <c r="I47" s="205"/>
      <c r="J47" s="224"/>
      <c r="K47" s="207"/>
      <c r="L47" s="207"/>
      <c r="M47" s="202"/>
      <c r="N47" s="203"/>
      <c r="O47" s="203"/>
      <c r="P47" s="203"/>
      <c r="Q47" s="203"/>
      <c r="R47" s="204"/>
      <c r="S47" s="197"/>
      <c r="T47" s="200"/>
      <c r="U47" s="205"/>
      <c r="V47" s="197"/>
      <c r="W47" s="205"/>
    </row>
    <row r="48" spans="1:23" ht="14.25">
      <c r="A48" s="220">
        <v>44</v>
      </c>
      <c r="B48" s="220"/>
      <c r="C48" s="237"/>
      <c r="D48" s="197"/>
      <c r="E48" s="198"/>
      <c r="F48" s="198"/>
      <c r="G48" s="199"/>
      <c r="H48" s="205"/>
      <c r="I48" s="205"/>
      <c r="J48" s="224"/>
      <c r="K48" s="207"/>
      <c r="L48" s="207"/>
      <c r="M48" s="202"/>
      <c r="N48" s="203"/>
      <c r="O48" s="203"/>
      <c r="P48" s="203"/>
      <c r="Q48" s="203"/>
      <c r="R48" s="204"/>
      <c r="S48" s="197"/>
      <c r="T48" s="200"/>
      <c r="U48" s="205"/>
      <c r="V48" s="197"/>
      <c r="W48" s="205"/>
    </row>
    <row r="49" spans="1:23" ht="14.25">
      <c r="A49" s="220">
        <v>46</v>
      </c>
      <c r="B49" s="220"/>
      <c r="C49" s="237"/>
      <c r="D49" s="197"/>
      <c r="E49" s="198"/>
      <c r="F49" s="198"/>
      <c r="G49" s="199"/>
      <c r="H49" s="205"/>
      <c r="I49" s="205"/>
      <c r="J49" s="224"/>
      <c r="K49" s="207"/>
      <c r="L49" s="207"/>
      <c r="M49" s="202"/>
      <c r="N49" s="203"/>
      <c r="O49" s="203"/>
      <c r="P49" s="203"/>
      <c r="Q49" s="203"/>
      <c r="R49" s="204"/>
      <c r="S49" s="197"/>
      <c r="T49" s="200"/>
      <c r="U49" s="205"/>
      <c r="V49" s="197"/>
      <c r="W49" s="205"/>
    </row>
    <row r="50" spans="1:23" ht="14.25">
      <c r="A50" s="195"/>
      <c r="B50" s="220"/>
      <c r="C50" s="237"/>
      <c r="D50" s="197"/>
      <c r="E50" s="198"/>
      <c r="F50" s="198"/>
      <c r="G50" s="199"/>
      <c r="H50" s="205"/>
      <c r="I50" s="205"/>
      <c r="J50" s="224"/>
      <c r="K50" s="207"/>
      <c r="L50" s="207"/>
      <c r="M50" s="202"/>
      <c r="N50" s="203"/>
      <c r="O50" s="203"/>
      <c r="P50" s="203"/>
      <c r="Q50" s="203"/>
      <c r="R50" s="204"/>
      <c r="S50" s="197"/>
      <c r="T50" s="214"/>
      <c r="U50" s="205"/>
      <c r="V50" s="197"/>
      <c r="W50" s="205"/>
    </row>
    <row r="51" spans="1:23" ht="14.25">
      <c r="A51" s="195"/>
      <c r="B51" s="210"/>
      <c r="C51" s="211"/>
      <c r="D51" s="209"/>
      <c r="E51" s="212"/>
      <c r="F51" s="212"/>
      <c r="G51" s="213"/>
      <c r="H51" s="240">
        <f aca="true" t="shared" si="0" ref="H51:Q51">SUM(H4:H50)</f>
        <v>5260.25</v>
      </c>
      <c r="I51" s="240">
        <f t="shared" si="0"/>
        <v>3683.1800000000003</v>
      </c>
      <c r="J51" s="240">
        <f t="shared" si="0"/>
        <v>4108.71</v>
      </c>
      <c r="K51" s="240">
        <f t="shared" si="0"/>
        <v>1151.54</v>
      </c>
      <c r="L51" s="240">
        <f t="shared" si="0"/>
        <v>0</v>
      </c>
      <c r="M51" s="240">
        <f t="shared" si="0"/>
        <v>1024</v>
      </c>
      <c r="N51" s="240">
        <f t="shared" si="0"/>
        <v>98.17</v>
      </c>
      <c r="O51" s="240">
        <f t="shared" si="0"/>
        <v>1000</v>
      </c>
      <c r="P51" s="240">
        <f t="shared" si="0"/>
        <v>214.9</v>
      </c>
      <c r="Q51" s="240">
        <f t="shared" si="0"/>
        <v>1346.11</v>
      </c>
      <c r="R51" s="241">
        <f>SUM(R4:R35)</f>
        <v>0</v>
      </c>
      <c r="S51" s="240">
        <f>SUM(S3:S50)</f>
        <v>195.65</v>
      </c>
      <c r="T51" s="240">
        <f>SUM(T3:T50)</f>
        <v>0</v>
      </c>
      <c r="U51" s="205"/>
      <c r="V51" s="242">
        <f>T51-S51</f>
        <v>-195.65</v>
      </c>
      <c r="W51" s="205"/>
    </row>
    <row r="52" spans="1:23" ht="14.25">
      <c r="A52" s="195"/>
      <c r="B52" s="195"/>
      <c r="C52" s="196"/>
      <c r="D52" s="197"/>
      <c r="E52" s="243"/>
      <c r="F52" s="243"/>
      <c r="G52" s="244"/>
      <c r="H52" s="205"/>
      <c r="I52" s="200"/>
      <c r="J52" s="245" t="s">
        <v>233</v>
      </c>
      <c r="K52" s="215"/>
      <c r="L52" s="215">
        <f>SUM(J51:L51)</f>
        <v>5260.25</v>
      </c>
      <c r="M52" s="246"/>
      <c r="N52" s="247"/>
      <c r="O52" s="217"/>
      <c r="P52" s="217" t="s">
        <v>234</v>
      </c>
      <c r="Q52" s="217">
        <f>M51+N51+O51+P51+Q51</f>
        <v>3683.1800000000003</v>
      </c>
      <c r="R52" s="217">
        <f>SUM(M51:R51)</f>
        <v>3683.1800000000003</v>
      </c>
      <c r="S52" s="208" t="s">
        <v>138</v>
      </c>
      <c r="T52" s="209" t="s">
        <v>139</v>
      </c>
      <c r="U52" s="208"/>
      <c r="V52" s="209" t="s">
        <v>235</v>
      </c>
      <c r="W52" s="209"/>
    </row>
    <row r="53" spans="1:23" ht="14.25">
      <c r="A53" s="195" t="s">
        <v>236</v>
      </c>
      <c r="B53" s="195"/>
      <c r="C53" s="196"/>
      <c r="D53" s="197" t="s">
        <v>237</v>
      </c>
      <c r="E53" s="243"/>
      <c r="F53" s="243"/>
      <c r="G53" s="244"/>
      <c r="H53" s="209">
        <v>4357.34</v>
      </c>
      <c r="I53" s="214"/>
      <c r="J53" s="201"/>
      <c r="K53" s="201"/>
      <c r="L53" s="201"/>
      <c r="M53" s="205"/>
      <c r="N53" s="197"/>
      <c r="O53" s="197"/>
      <c r="P53" s="197"/>
      <c r="Q53" s="197"/>
      <c r="R53" s="205"/>
      <c r="S53" s="248"/>
      <c r="T53" s="200"/>
      <c r="U53" s="205"/>
      <c r="V53" s="249" t="s">
        <v>238</v>
      </c>
      <c r="W53" s="205"/>
    </row>
    <row r="54" spans="1:23" ht="14.25">
      <c r="A54" s="195"/>
      <c r="B54" s="195"/>
      <c r="C54" s="196"/>
      <c r="D54" s="197"/>
      <c r="E54" s="243"/>
      <c r="F54" s="243"/>
      <c r="G54" s="244"/>
      <c r="H54" s="197">
        <f>H51+H53</f>
        <v>9617.59</v>
      </c>
      <c r="I54" s="200">
        <f>SUM(I51:I53)</f>
        <v>3683.1800000000003</v>
      </c>
      <c r="J54" s="201"/>
      <c r="K54" s="201"/>
      <c r="L54" s="201"/>
      <c r="M54" s="205"/>
      <c r="N54" s="197"/>
      <c r="O54" s="197"/>
      <c r="P54" s="197"/>
      <c r="Q54" s="197"/>
      <c r="R54" s="205"/>
      <c r="S54" s="205"/>
      <c r="T54" s="200"/>
      <c r="U54" s="205"/>
      <c r="V54" s="250" t="s">
        <v>239</v>
      </c>
      <c r="W54" s="205">
        <f>H52+H53</f>
        <v>4357.34</v>
      </c>
    </row>
    <row r="55" spans="1:23" ht="14.25">
      <c r="A55" s="195" t="s">
        <v>240</v>
      </c>
      <c r="B55" s="195"/>
      <c r="C55" s="196"/>
      <c r="D55" s="197" t="s">
        <v>241</v>
      </c>
      <c r="E55" s="243" t="s">
        <v>242</v>
      </c>
      <c r="F55" s="243"/>
      <c r="G55" s="244"/>
      <c r="H55" s="197"/>
      <c r="I55" s="200">
        <f>H54-I54-I56</f>
        <v>5934.41</v>
      </c>
      <c r="J55" s="201"/>
      <c r="K55" s="201"/>
      <c r="L55" s="205"/>
      <c r="M55" s="251"/>
      <c r="N55" s="205"/>
      <c r="O55" s="250"/>
      <c r="P55" s="197"/>
      <c r="Q55" s="242"/>
      <c r="R55" s="205"/>
      <c r="S55" s="205"/>
      <c r="T55" s="250"/>
      <c r="U55" s="205"/>
      <c r="V55" s="252" t="s">
        <v>41</v>
      </c>
      <c r="W55" s="253">
        <f>L52</f>
        <v>5260.25</v>
      </c>
    </row>
    <row r="56" spans="1:23" ht="14.25">
      <c r="A56" s="195"/>
      <c r="B56" s="195"/>
      <c r="C56" s="196"/>
      <c r="D56" s="197"/>
      <c r="E56" s="243"/>
      <c r="F56" s="243"/>
      <c r="G56" s="244"/>
      <c r="H56" s="197"/>
      <c r="I56" s="200">
        <v>0</v>
      </c>
      <c r="J56" s="254">
        <f>I56+I55</f>
        <v>5934.41</v>
      </c>
      <c r="K56" s="254" t="s">
        <v>243</v>
      </c>
      <c r="L56" s="205"/>
      <c r="M56" s="205"/>
      <c r="N56" s="205"/>
      <c r="O56" s="250"/>
      <c r="P56" s="197"/>
      <c r="Q56" s="205"/>
      <c r="R56" s="205"/>
      <c r="S56" s="205"/>
      <c r="T56" s="205"/>
      <c r="U56" s="253"/>
      <c r="V56" s="255" t="s">
        <v>47</v>
      </c>
      <c r="W56" s="217">
        <f>R52</f>
        <v>3683.1800000000003</v>
      </c>
    </row>
    <row r="57" spans="1:23" ht="15" thickBot="1">
      <c r="A57" s="195"/>
      <c r="B57" s="195"/>
      <c r="C57" s="196"/>
      <c r="D57" s="197"/>
      <c r="E57" s="198"/>
      <c r="F57" s="198"/>
      <c r="G57" s="199"/>
      <c r="H57" s="256">
        <f>SUM(H54:H56)</f>
        <v>9617.59</v>
      </c>
      <c r="I57" s="257">
        <f>SUM(I54:I56)</f>
        <v>9617.59</v>
      </c>
      <c r="J57" s="201"/>
      <c r="K57" s="254" t="s">
        <v>244</v>
      </c>
      <c r="L57" s="205"/>
      <c r="M57" s="205"/>
      <c r="N57" s="205"/>
      <c r="O57" s="250"/>
      <c r="P57" s="197"/>
      <c r="Q57" s="205"/>
      <c r="R57" s="205"/>
      <c r="S57" s="205"/>
      <c r="T57" s="205"/>
      <c r="U57" s="227"/>
      <c r="V57" s="258" t="s">
        <v>245</v>
      </c>
      <c r="W57" s="259">
        <f>W54+W55-W56</f>
        <v>5934.41</v>
      </c>
    </row>
    <row r="58" spans="1:23" ht="15" thickTop="1">
      <c r="A58" s="108"/>
      <c r="B58" s="108"/>
      <c r="C58" s="196"/>
      <c r="D58" s="260"/>
      <c r="E58" s="261"/>
      <c r="F58" s="261"/>
      <c r="G58" s="260"/>
      <c r="H58" s="260"/>
      <c r="I58" s="260"/>
      <c r="J58" s="260"/>
      <c r="K58" s="260"/>
      <c r="L58" s="205"/>
      <c r="M58" s="205"/>
      <c r="N58" s="205"/>
      <c r="O58" s="250"/>
      <c r="P58" s="260"/>
      <c r="Q58" s="227" t="s">
        <v>246</v>
      </c>
      <c r="R58" s="227"/>
      <c r="S58" s="227"/>
      <c r="T58" s="227"/>
      <c r="U58" s="259"/>
      <c r="V58" s="250" t="s">
        <v>247</v>
      </c>
      <c r="W58" s="205">
        <v>1700</v>
      </c>
    </row>
    <row r="59" spans="1:23" ht="14.25">
      <c r="A59" s="195"/>
      <c r="B59" s="195"/>
      <c r="C59" s="196" t="s">
        <v>11</v>
      </c>
      <c r="D59" s="197"/>
      <c r="E59" s="198"/>
      <c r="F59" s="198"/>
      <c r="G59" s="228"/>
      <c r="H59" s="205"/>
      <c r="I59" s="205"/>
      <c r="J59" s="262"/>
      <c r="K59" s="262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50" t="s">
        <v>248</v>
      </c>
      <c r="W59" s="205">
        <v>283</v>
      </c>
    </row>
    <row r="60" spans="1:23" ht="14.25">
      <c r="A60" s="195"/>
      <c r="B60" s="195"/>
      <c r="C60" s="196"/>
      <c r="D60" s="197"/>
      <c r="E60" s="198"/>
      <c r="F60" s="198"/>
      <c r="G60" s="228"/>
      <c r="H60" s="205"/>
      <c r="I60" s="205"/>
      <c r="J60" s="262"/>
      <c r="K60" s="262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50" t="s">
        <v>249</v>
      </c>
      <c r="W60" s="205">
        <v>500</v>
      </c>
    </row>
    <row r="61" spans="1:23" ht="15" thickBot="1">
      <c r="A61" s="195"/>
      <c r="B61" s="195"/>
      <c r="C61" s="196"/>
      <c r="D61" s="197"/>
      <c r="E61" s="198"/>
      <c r="F61" s="198"/>
      <c r="G61" s="228"/>
      <c r="H61" s="205"/>
      <c r="I61" s="205"/>
      <c r="J61" s="262"/>
      <c r="K61" s="262"/>
      <c r="L61" s="263"/>
      <c r="M61" s="205"/>
      <c r="N61" s="205"/>
      <c r="O61" s="263"/>
      <c r="P61" s="205"/>
      <c r="Q61" s="205"/>
      <c r="R61" s="205"/>
      <c r="S61" s="205"/>
      <c r="T61" s="205"/>
      <c r="U61" s="205"/>
      <c r="V61" s="250" t="s">
        <v>250</v>
      </c>
      <c r="W61" s="256">
        <f>W57-W58-W59-W60</f>
        <v>3451.41</v>
      </c>
    </row>
    <row r="62" spans="1:23" ht="15" thickTop="1">
      <c r="A62" s="195"/>
      <c r="B62" s="195"/>
      <c r="C62" s="196"/>
      <c r="D62" s="197"/>
      <c r="E62" s="198"/>
      <c r="F62" s="198"/>
      <c r="G62" s="228"/>
      <c r="H62" s="205"/>
      <c r="I62" s="205"/>
      <c r="J62" s="262"/>
      <c r="K62" s="262"/>
      <c r="L62" s="201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</row>
    <row r="63" spans="1:23" ht="14.25">
      <c r="A63" s="229"/>
      <c r="B63" s="229"/>
      <c r="C63" s="196"/>
      <c r="D63" s="197"/>
      <c r="E63" s="197"/>
      <c r="F63" s="198"/>
      <c r="G63" s="198"/>
      <c r="H63" s="228"/>
      <c r="I63" s="205"/>
      <c r="J63" s="205"/>
      <c r="K63" s="262"/>
      <c r="L63" s="262"/>
      <c r="M63" s="262"/>
      <c r="N63" s="205"/>
      <c r="O63" s="205"/>
      <c r="P63" s="205"/>
      <c r="Q63" s="205" t="s">
        <v>11</v>
      </c>
      <c r="R63" s="205"/>
      <c r="S63" s="205"/>
      <c r="T63" s="264"/>
      <c r="U63" s="264"/>
      <c r="V63" s="205"/>
      <c r="W63" s="205"/>
    </row>
    <row r="64" spans="1:23" ht="15">
      <c r="A64" s="265"/>
      <c r="B64" s="265"/>
      <c r="C64" s="266" t="s">
        <v>251</v>
      </c>
      <c r="D64" s="267"/>
      <c r="E64" s="268"/>
      <c r="F64" s="268"/>
      <c r="G64" s="269"/>
      <c r="H64" s="267"/>
      <c r="I64" s="270"/>
      <c r="J64" s="271"/>
      <c r="K64" s="271"/>
      <c r="L64" s="271"/>
      <c r="M64" s="267" t="s">
        <v>251</v>
      </c>
      <c r="N64" s="267"/>
      <c r="O64" s="267"/>
      <c r="P64" s="267"/>
      <c r="Q64" s="267"/>
      <c r="R64" s="270"/>
      <c r="S64" s="272"/>
      <c r="T64" s="271"/>
      <c r="U64" s="271"/>
      <c r="V64" s="267"/>
      <c r="W64" s="267"/>
    </row>
    <row r="65" spans="1:23" ht="15">
      <c r="A65" s="265"/>
      <c r="B65" s="265"/>
      <c r="C65" s="273" t="s">
        <v>252</v>
      </c>
      <c r="D65" s="271" t="s">
        <v>253</v>
      </c>
      <c r="E65" s="274"/>
      <c r="F65" s="274"/>
      <c r="G65" s="275"/>
      <c r="H65" s="276"/>
      <c r="I65" s="277" t="s">
        <v>126</v>
      </c>
      <c r="J65" s="271" t="s">
        <v>254</v>
      </c>
      <c r="K65" s="271"/>
      <c r="L65" s="271"/>
      <c r="M65" s="278" t="s">
        <v>255</v>
      </c>
      <c r="N65" s="271" t="s">
        <v>253</v>
      </c>
      <c r="O65" s="267"/>
      <c r="P65" s="267"/>
      <c r="Q65" s="267"/>
      <c r="R65" s="270"/>
      <c r="S65" s="267"/>
      <c r="T65" s="267"/>
      <c r="U65" s="277" t="s">
        <v>126</v>
      </c>
      <c r="V65" s="271" t="s">
        <v>254</v>
      </c>
      <c r="W65" s="27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</dc:creator>
  <cp:keywords/>
  <dc:description/>
  <cp:lastModifiedBy>Lorraine Buttery</cp:lastModifiedBy>
  <cp:lastPrinted>2016-06-16T10:36:37Z</cp:lastPrinted>
  <dcterms:created xsi:type="dcterms:W3CDTF">2008-04-11T11:51:22Z</dcterms:created>
  <dcterms:modified xsi:type="dcterms:W3CDTF">2016-07-09T14:03:30Z</dcterms:modified>
  <cp:category/>
  <cp:version/>
  <cp:contentType/>
  <cp:contentStatus/>
</cp:coreProperties>
</file>